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Metadata/metadata.xml" ContentType="application/vnd.titus.tmi.metadata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docProps/custom.xml" Id="Rcff68dd31ecd4bd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B601EEFC-B555-4EBC-8813-8FA9320C1B0B}" xr6:coauthVersionLast="47" xr6:coauthVersionMax="47" xr10:uidLastSave="{00000000-0000-0000-0000-000000000000}"/>
  <bookViews>
    <workbookView xWindow="-120" yWindow="-120" windowWidth="21840" windowHeight="13140" tabRatio="588" firstSheet="2" activeTab="2" xr2:uid="{00000000-000D-0000-FFFF-FFFF00000000}"/>
  </bookViews>
  <sheets>
    <sheet name="Parameter" sheetId="11" state="hidden" r:id="rId1"/>
    <sheet name="Sheet1" sheetId="28" state="hidden" r:id="rId2"/>
    <sheet name="STATE" sheetId="12" r:id="rId3"/>
    <sheet name="Pondicherry-D" sheetId="30" r:id="rId4"/>
    <sheet name="Karaikal-D&amp;B" sheetId="29" r:id="rId5"/>
    <sheet name="Mahe-B" sheetId="20" r:id="rId6"/>
    <sheet name="Yanam-B" sheetId="21" r:id="rId7"/>
    <sheet name="OZHUKARAI-B" sheetId="24" r:id="rId8"/>
    <sheet name="Villianur-B" sheetId="25" r:id="rId9"/>
    <sheet name="ARIYAN-B" sheetId="26" r:id="rId10"/>
    <sheet name="Ticket Size error" sheetId="13" state="hidden" r:id="rId11"/>
    <sheet name="Major Target" sheetId="8" state="hidden" r:id="rId12"/>
    <sheet name="Very Original ACP" sheetId="19" state="hidden" r:id="rId13"/>
    <sheet name="Backup" sheetId="2" state="hidden" r:id="rId14"/>
  </sheets>
  <externalReferences>
    <externalReference r:id="rId15"/>
    <externalReference r:id="rId16"/>
  </externalReferences>
  <definedNames>
    <definedName name="_xlnm._FilterDatabase" localSheetId="13" hidden="1">Backup!$A$1:$BG$205</definedName>
    <definedName name="_xlnm._FilterDatabase" localSheetId="12" hidden="1">'Very Original ACP'!$A$1:$BI$259</definedName>
    <definedName name="ACP_Arrived">#REF!</definedName>
    <definedName name="ACP_DISB" localSheetId="12">'Very Original ACP'!$1:$1048576</definedName>
    <definedName name="ACP_DISB">#REF!</definedName>
    <definedName name="District_Name" localSheetId="4">[1]Parameter!$F$2:$F$6</definedName>
    <definedName name="District_Name" localSheetId="3">[2]Parameter!$F$2:$F$6</definedName>
    <definedName name="District_Name">Parameter!$F$2:$F$6</definedName>
    <definedName name="Karaikal">Parameter!$H$2</definedName>
    <definedName name="Mahe">Parameter!$I$2</definedName>
    <definedName name="Pondicherry">Parameter!$G$2:$G$5</definedName>
    <definedName name="_xlnm.Print_Area" localSheetId="9">'ARIYAN-B'!$A$1:$AP$17</definedName>
    <definedName name="_xlnm.Print_Area" localSheetId="4">'Karaikal-D&amp;B'!$A$2:$AP$31</definedName>
    <definedName name="_xlnm.Print_Area" localSheetId="5">'Mahe-B'!$A$1:$AP$18</definedName>
    <definedName name="_xlnm.Print_Area" localSheetId="7">'OZHUKARAI-B'!$A$1:$AP$48</definedName>
    <definedName name="_xlnm.Print_Area" localSheetId="3">'Pondicherry-D'!$A$1:$AP$48</definedName>
    <definedName name="_xlnm.Print_Area" localSheetId="2">STATE!$A$1:$AP$48</definedName>
    <definedName name="_xlnm.Print_Area" localSheetId="8">'Villianur-B'!$A$1:$AP$22</definedName>
    <definedName name="_xlnm.Print_Area" localSheetId="6">'Yanam-B'!$A$1:$AP$17</definedName>
    <definedName name="_xlnm.Print_Titles" localSheetId="9">'ARIYAN-B'!$A:$B</definedName>
    <definedName name="_xlnm.Print_Titles" localSheetId="4">'Karaikal-D&amp;B'!$A:$B</definedName>
    <definedName name="_xlnm.Print_Titles" localSheetId="5">'Mahe-B'!$A:$B</definedName>
    <definedName name="_xlnm.Print_Titles" localSheetId="7">'OZHUKARAI-B'!$A:$B</definedName>
    <definedName name="_xlnm.Print_Titles" localSheetId="3">'Pondicherry-D'!$A:$B</definedName>
    <definedName name="_xlnm.Print_Titles" localSheetId="2">STATE!$A:$B</definedName>
    <definedName name="_xlnm.Print_Titles" localSheetId="8">'Villianur-B'!$A:$B</definedName>
    <definedName name="_xlnm.Print_Titles" localSheetId="6">'Yanam-B'!$A:$B</definedName>
    <definedName name="RBI_Target" localSheetId="4">'[1]Major Target'!$1:$1048576</definedName>
    <definedName name="RBI_Target" localSheetId="3">'[2]Major Target'!$1:$1048576</definedName>
    <definedName name="RBI_Target">'Major Target'!$1:$1048576</definedName>
    <definedName name="Yanam">Parameter!$J$2</definedName>
  </definedNames>
  <calcPr calcId="191029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48" i="30" l="1"/>
  <c r="AO48" i="30"/>
  <c r="AL48" i="30"/>
  <c r="AK48" i="30"/>
  <c r="AJ48" i="30"/>
  <c r="AI48" i="30"/>
  <c r="AH48" i="30"/>
  <c r="AG48" i="30"/>
  <c r="AF48" i="30"/>
  <c r="AE48" i="30"/>
  <c r="AD48" i="30"/>
  <c r="AC48" i="30"/>
  <c r="AB48" i="30"/>
  <c r="AA48" i="30"/>
  <c r="X48" i="30"/>
  <c r="W48" i="30"/>
  <c r="V48" i="30"/>
  <c r="U48" i="30"/>
  <c r="T48" i="30"/>
  <c r="S48" i="30"/>
  <c r="R48" i="30"/>
  <c r="Q48" i="30"/>
  <c r="P48" i="30"/>
  <c r="O48" i="30"/>
  <c r="L48" i="30"/>
  <c r="K48" i="30"/>
  <c r="J48" i="30"/>
  <c r="I48" i="30"/>
  <c r="H48" i="30"/>
  <c r="G48" i="30"/>
  <c r="F48" i="30"/>
  <c r="E48" i="30"/>
  <c r="D48" i="30"/>
  <c r="C48" i="30"/>
  <c r="Z47" i="30"/>
  <c r="Y47" i="30"/>
  <c r="N47" i="30"/>
  <c r="AN47" i="30" s="1"/>
  <c r="M47" i="30"/>
  <c r="AM47" i="30" s="1"/>
  <c r="Z46" i="30"/>
  <c r="Y46" i="30"/>
  <c r="N46" i="30"/>
  <c r="AN46" i="30" s="1"/>
  <c r="M46" i="30"/>
  <c r="AM46" i="30" s="1"/>
  <c r="Z45" i="30"/>
  <c r="Y45" i="30"/>
  <c r="N45" i="30"/>
  <c r="AN45" i="30" s="1"/>
  <c r="M45" i="30"/>
  <c r="AM45" i="30" s="1"/>
  <c r="Z44" i="30"/>
  <c r="Y44" i="30"/>
  <c r="N44" i="30"/>
  <c r="AN44" i="30" s="1"/>
  <c r="M44" i="30"/>
  <c r="AM44" i="30" s="1"/>
  <c r="Z43" i="30"/>
  <c r="Y43" i="30"/>
  <c r="N43" i="30"/>
  <c r="AN43" i="30" s="1"/>
  <c r="M43" i="30"/>
  <c r="AM43" i="30" s="1"/>
  <c r="Z42" i="30"/>
  <c r="Y42" i="30"/>
  <c r="N42" i="30"/>
  <c r="AN42" i="30" s="1"/>
  <c r="M42" i="30"/>
  <c r="AM42" i="30" s="1"/>
  <c r="Z41" i="30"/>
  <c r="Y41" i="30"/>
  <c r="N41" i="30"/>
  <c r="AN41" i="30" s="1"/>
  <c r="M41" i="30"/>
  <c r="AM41" i="30" s="1"/>
  <c r="Z40" i="30"/>
  <c r="Y40" i="30"/>
  <c r="N40" i="30"/>
  <c r="AN40" i="30" s="1"/>
  <c r="M40" i="30"/>
  <c r="AM40" i="30" s="1"/>
  <c r="Z39" i="30"/>
  <c r="Y39" i="30"/>
  <c r="N39" i="30"/>
  <c r="AN39" i="30" s="1"/>
  <c r="M39" i="30"/>
  <c r="AM39" i="30" s="1"/>
  <c r="Z38" i="30"/>
  <c r="Y38" i="30"/>
  <c r="N38" i="30"/>
  <c r="AN38" i="30" s="1"/>
  <c r="M38" i="30"/>
  <c r="AM38" i="30" s="1"/>
  <c r="Z37" i="30"/>
  <c r="Y37" i="30"/>
  <c r="N37" i="30"/>
  <c r="AN37" i="30" s="1"/>
  <c r="M37" i="30"/>
  <c r="AM37" i="30" s="1"/>
  <c r="Z36" i="30"/>
  <c r="Y36" i="30"/>
  <c r="N36" i="30"/>
  <c r="AN36" i="30" s="1"/>
  <c r="M36" i="30"/>
  <c r="AM36" i="30" s="1"/>
  <c r="Z35" i="30"/>
  <c r="Y35" i="30"/>
  <c r="N35" i="30"/>
  <c r="AN35" i="30" s="1"/>
  <c r="M35" i="30"/>
  <c r="AM35" i="30" s="1"/>
  <c r="Z34" i="30"/>
  <c r="Y34" i="30"/>
  <c r="N34" i="30"/>
  <c r="AN34" i="30" s="1"/>
  <c r="M34" i="30"/>
  <c r="AM34" i="30" s="1"/>
  <c r="Z33" i="30"/>
  <c r="Y33" i="30"/>
  <c r="N33" i="30"/>
  <c r="AN33" i="30" s="1"/>
  <c r="M33" i="30"/>
  <c r="AM33" i="30" s="1"/>
  <c r="Z32" i="30"/>
  <c r="Y32" i="30"/>
  <c r="N32" i="30"/>
  <c r="AN32" i="30" s="1"/>
  <c r="M32" i="30"/>
  <c r="AM32" i="30" s="1"/>
  <c r="Z31" i="30"/>
  <c r="Y31" i="30"/>
  <c r="N31" i="30"/>
  <c r="AN31" i="30" s="1"/>
  <c r="M31" i="30"/>
  <c r="AM31" i="30" s="1"/>
  <c r="AN30" i="30"/>
  <c r="Z30" i="30"/>
  <c r="Y30" i="30"/>
  <c r="N30" i="30"/>
  <c r="M30" i="30"/>
  <c r="AM30" i="30" s="1"/>
  <c r="Z29" i="30"/>
  <c r="Y29" i="30"/>
  <c r="N29" i="30"/>
  <c r="AN29" i="30" s="1"/>
  <c r="M29" i="30"/>
  <c r="AM29" i="30" s="1"/>
  <c r="Z28" i="30"/>
  <c r="Y28" i="30"/>
  <c r="N28" i="30"/>
  <c r="AN28" i="30" s="1"/>
  <c r="M28" i="30"/>
  <c r="AM28" i="30" s="1"/>
  <c r="Z27" i="30"/>
  <c r="Y27" i="30"/>
  <c r="N27" i="30"/>
  <c r="AN27" i="30" s="1"/>
  <c r="M27" i="30"/>
  <c r="AM27" i="30" s="1"/>
  <c r="Z26" i="30"/>
  <c r="Y26" i="30"/>
  <c r="N26" i="30"/>
  <c r="AN26" i="30" s="1"/>
  <c r="M26" i="30"/>
  <c r="AM26" i="30" s="1"/>
  <c r="Z25" i="30"/>
  <c r="Y25" i="30"/>
  <c r="N25" i="30"/>
  <c r="AN25" i="30" s="1"/>
  <c r="M25" i="30"/>
  <c r="AM25" i="30" s="1"/>
  <c r="Z24" i="30"/>
  <c r="Y24" i="30"/>
  <c r="N24" i="30"/>
  <c r="AN24" i="30" s="1"/>
  <c r="M24" i="30"/>
  <c r="AM24" i="30" s="1"/>
  <c r="Z23" i="30"/>
  <c r="Y23" i="30"/>
  <c r="N23" i="30"/>
  <c r="AN23" i="30" s="1"/>
  <c r="M23" i="30"/>
  <c r="AM23" i="30" s="1"/>
  <c r="Z22" i="30"/>
  <c r="Y22" i="30"/>
  <c r="N22" i="30"/>
  <c r="AN22" i="30" s="1"/>
  <c r="M22" i="30"/>
  <c r="AM22" i="30" s="1"/>
  <c r="Z21" i="30"/>
  <c r="Y21" i="30"/>
  <c r="N21" i="30"/>
  <c r="AN21" i="30" s="1"/>
  <c r="M21" i="30"/>
  <c r="AM21" i="30" s="1"/>
  <c r="Z20" i="30"/>
  <c r="Y20" i="30"/>
  <c r="N20" i="30"/>
  <c r="AN20" i="30" s="1"/>
  <c r="M20" i="30"/>
  <c r="AM20" i="30" s="1"/>
  <c r="Z19" i="30"/>
  <c r="Y19" i="30"/>
  <c r="N19" i="30"/>
  <c r="AN19" i="30" s="1"/>
  <c r="M19" i="30"/>
  <c r="AM19" i="30" s="1"/>
  <c r="Z18" i="30"/>
  <c r="Y18" i="30"/>
  <c r="N18" i="30"/>
  <c r="AN18" i="30" s="1"/>
  <c r="M18" i="30"/>
  <c r="AM18" i="30" s="1"/>
  <c r="Z17" i="30"/>
  <c r="Y17" i="30"/>
  <c r="N17" i="30"/>
  <c r="AN17" i="30" s="1"/>
  <c r="M17" i="30"/>
  <c r="AM17" i="30" s="1"/>
  <c r="Z16" i="30"/>
  <c r="Y16" i="30"/>
  <c r="N16" i="30"/>
  <c r="AN16" i="30" s="1"/>
  <c r="M16" i="30"/>
  <c r="AM16" i="30" s="1"/>
  <c r="Z15" i="30"/>
  <c r="Y15" i="30"/>
  <c r="N15" i="30"/>
  <c r="AN15" i="30" s="1"/>
  <c r="M15" i="30"/>
  <c r="AM15" i="30" s="1"/>
  <c r="Z14" i="30"/>
  <c r="Y14" i="30"/>
  <c r="N14" i="30"/>
  <c r="AN14" i="30" s="1"/>
  <c r="M14" i="30"/>
  <c r="AM14" i="30" s="1"/>
  <c r="Z13" i="30"/>
  <c r="Y13" i="30"/>
  <c r="N13" i="30"/>
  <c r="AN13" i="30" s="1"/>
  <c r="M13" i="30"/>
  <c r="AM13" i="30" s="1"/>
  <c r="Z12" i="30"/>
  <c r="Y12" i="30"/>
  <c r="N12" i="30"/>
  <c r="AN12" i="30" s="1"/>
  <c r="M12" i="30"/>
  <c r="AM12" i="30" s="1"/>
  <c r="Z11" i="30"/>
  <c r="Y11" i="30"/>
  <c r="N11" i="30"/>
  <c r="AN11" i="30" s="1"/>
  <c r="M11" i="30"/>
  <c r="AM11" i="30" s="1"/>
  <c r="Z10" i="30"/>
  <c r="Y10" i="30"/>
  <c r="N10" i="30"/>
  <c r="AN10" i="30" s="1"/>
  <c r="M10" i="30"/>
  <c r="AM10" i="30" s="1"/>
  <c r="Z9" i="30"/>
  <c r="Y9" i="30"/>
  <c r="N9" i="30"/>
  <c r="AN9" i="30" s="1"/>
  <c r="M9" i="30"/>
  <c r="AM9" i="30" s="1"/>
  <c r="Z8" i="30"/>
  <c r="Y8" i="30"/>
  <c r="N8" i="30"/>
  <c r="AN8" i="30" s="1"/>
  <c r="M8" i="30"/>
  <c r="AM8" i="30" s="1"/>
  <c r="Z7" i="30"/>
  <c r="Y7" i="30"/>
  <c r="N7" i="30"/>
  <c r="AN7" i="30" s="1"/>
  <c r="M7" i="30"/>
  <c r="AM7" i="30" s="1"/>
  <c r="Z6" i="30"/>
  <c r="Y6" i="30"/>
  <c r="N6" i="30"/>
  <c r="AN6" i="30" s="1"/>
  <c r="M6" i="30"/>
  <c r="AM6" i="30" s="1"/>
  <c r="Z5" i="30"/>
  <c r="Z48" i="30" s="1"/>
  <c r="Y5" i="30"/>
  <c r="Y48" i="30" s="1"/>
  <c r="N5" i="30"/>
  <c r="N48" i="30" s="1"/>
  <c r="M5" i="30"/>
  <c r="AM5" i="30" s="1"/>
  <c r="AM48" i="30" s="1"/>
  <c r="M48" i="30" l="1"/>
  <c r="AN5" i="30"/>
  <c r="AN48" i="30" s="1"/>
  <c r="AP31" i="29" l="1"/>
  <c r="AO31" i="29"/>
  <c r="AL31" i="29"/>
  <c r="AK31" i="29"/>
  <c r="AJ31" i="29"/>
  <c r="AI31" i="29"/>
  <c r="AH31" i="29"/>
  <c r="AG31" i="29"/>
  <c r="AF31" i="29"/>
  <c r="AE31" i="29"/>
  <c r="AD31" i="29"/>
  <c r="AC31" i="29"/>
  <c r="AB31" i="29"/>
  <c r="AA31" i="29"/>
  <c r="X31" i="29"/>
  <c r="W31" i="29"/>
  <c r="V31" i="29"/>
  <c r="U31" i="29"/>
  <c r="T31" i="29"/>
  <c r="S31" i="29"/>
  <c r="R31" i="29"/>
  <c r="Q31" i="29"/>
  <c r="P31" i="29"/>
  <c r="O31" i="29"/>
  <c r="L31" i="29"/>
  <c r="K31" i="29"/>
  <c r="J31" i="29"/>
  <c r="I31" i="29"/>
  <c r="H31" i="29"/>
  <c r="G31" i="29"/>
  <c r="F31" i="29"/>
  <c r="E31" i="29"/>
  <c r="D31" i="29"/>
  <c r="C31" i="29"/>
  <c r="Z30" i="29"/>
  <c r="Y30" i="29"/>
  <c r="N30" i="29"/>
  <c r="M30" i="29"/>
  <c r="Z29" i="29"/>
  <c r="Y29" i="29"/>
  <c r="N29" i="29"/>
  <c r="M29" i="29"/>
  <c r="Z28" i="29"/>
  <c r="Y28" i="29"/>
  <c r="N28" i="29"/>
  <c r="M28" i="29"/>
  <c r="Z27" i="29"/>
  <c r="Y27" i="29"/>
  <c r="N27" i="29"/>
  <c r="M27" i="29"/>
  <c r="Z26" i="29"/>
  <c r="Y26" i="29"/>
  <c r="N26" i="29"/>
  <c r="M26" i="29"/>
  <c r="Z25" i="29"/>
  <c r="Y25" i="29"/>
  <c r="N25" i="29"/>
  <c r="M25" i="29"/>
  <c r="Z24" i="29"/>
  <c r="Y24" i="29"/>
  <c r="N24" i="29"/>
  <c r="M24" i="29"/>
  <c r="Z23" i="29"/>
  <c r="Y23" i="29"/>
  <c r="N23" i="29"/>
  <c r="M23" i="29"/>
  <c r="Z22" i="29"/>
  <c r="Y22" i="29"/>
  <c r="N22" i="29"/>
  <c r="M22" i="29"/>
  <c r="Z21" i="29"/>
  <c r="Y21" i="29"/>
  <c r="N21" i="29"/>
  <c r="M21" i="29"/>
  <c r="Z20" i="29"/>
  <c r="Y20" i="29"/>
  <c r="N20" i="29"/>
  <c r="M20" i="29"/>
  <c r="Z19" i="29"/>
  <c r="Y19" i="29"/>
  <c r="N19" i="29"/>
  <c r="M19" i="29"/>
  <c r="Z18" i="29"/>
  <c r="Y18" i="29"/>
  <c r="N18" i="29"/>
  <c r="M18" i="29"/>
  <c r="Z17" i="29"/>
  <c r="Y17" i="29"/>
  <c r="N17" i="29"/>
  <c r="AN17" i="29" s="1"/>
  <c r="M17" i="29"/>
  <c r="Z16" i="29"/>
  <c r="Y16" i="29"/>
  <c r="N16" i="29"/>
  <c r="AN16" i="29" s="1"/>
  <c r="M16" i="29"/>
  <c r="Z15" i="29"/>
  <c r="Y15" i="29"/>
  <c r="N15" i="29"/>
  <c r="AN15" i="29" s="1"/>
  <c r="M15" i="29"/>
  <c r="Z14" i="29"/>
  <c r="Y14" i="29"/>
  <c r="N14" i="29"/>
  <c r="AN14" i="29" s="1"/>
  <c r="M14" i="29"/>
  <c r="Z13" i="29"/>
  <c r="Y13" i="29"/>
  <c r="N13" i="29"/>
  <c r="AN13" i="29" s="1"/>
  <c r="M13" i="29"/>
  <c r="Z12" i="29"/>
  <c r="Y12" i="29"/>
  <c r="N12" i="29"/>
  <c r="AN12" i="29" s="1"/>
  <c r="M12" i="29"/>
  <c r="Z11" i="29"/>
  <c r="Y11" i="29"/>
  <c r="N11" i="29"/>
  <c r="AN11" i="29" s="1"/>
  <c r="M11" i="29"/>
  <c r="Z10" i="29"/>
  <c r="Y10" i="29"/>
  <c r="N10" i="29"/>
  <c r="AN10" i="29" s="1"/>
  <c r="M10" i="29"/>
  <c r="Z9" i="29"/>
  <c r="Y9" i="29"/>
  <c r="N9" i="29"/>
  <c r="AN9" i="29" s="1"/>
  <c r="M9" i="29"/>
  <c r="Z8" i="29"/>
  <c r="Y8" i="29"/>
  <c r="N8" i="29"/>
  <c r="AN8" i="29" s="1"/>
  <c r="M8" i="29"/>
  <c r="Z7" i="29"/>
  <c r="Y7" i="29"/>
  <c r="N7" i="29"/>
  <c r="AN7" i="29" s="1"/>
  <c r="M7" i="29"/>
  <c r="Z6" i="29"/>
  <c r="Y6" i="29"/>
  <c r="N6" i="29"/>
  <c r="AN6" i="29" s="1"/>
  <c r="M6" i="29"/>
  <c r="Z5" i="29"/>
  <c r="Y5" i="29"/>
  <c r="N5" i="29"/>
  <c r="N31" i="29" s="1"/>
  <c r="M5" i="29"/>
  <c r="M31" i="29" s="1"/>
  <c r="Y5" i="25"/>
  <c r="Y6" i="25"/>
  <c r="Y7" i="25"/>
  <c r="Y8" i="25"/>
  <c r="Y9" i="25"/>
  <c r="Y10" i="25"/>
  <c r="Y11" i="25"/>
  <c r="Y12" i="25"/>
  <c r="Y13" i="25"/>
  <c r="Y14" i="25"/>
  <c r="Y15" i="25"/>
  <c r="Y16" i="25"/>
  <c r="Y17" i="25"/>
  <c r="Y18" i="25"/>
  <c r="Y19" i="25"/>
  <c r="Y20" i="25"/>
  <c r="Y21" i="25"/>
  <c r="AM6" i="29" l="1"/>
  <c r="AM7" i="29"/>
  <c r="AM8" i="29"/>
  <c r="AM9" i="29"/>
  <c r="AM10" i="29"/>
  <c r="AM11" i="29"/>
  <c r="AM12" i="29"/>
  <c r="AM13" i="29"/>
  <c r="AM14" i="29"/>
  <c r="AM15" i="29"/>
  <c r="AM16" i="29"/>
  <c r="AM17" i="29"/>
  <c r="AM18" i="29"/>
  <c r="AM19" i="29"/>
  <c r="AM20" i="29"/>
  <c r="AM21" i="29"/>
  <c r="AM22" i="29"/>
  <c r="AM23" i="29"/>
  <c r="AN18" i="29"/>
  <c r="AN19" i="29"/>
  <c r="AN20" i="29"/>
  <c r="AN21" i="29"/>
  <c r="AN22" i="29"/>
  <c r="AN23" i="29"/>
  <c r="AM24" i="29"/>
  <c r="AM25" i="29"/>
  <c r="AM26" i="29"/>
  <c r="AM27" i="29"/>
  <c r="AM28" i="29"/>
  <c r="AM29" i="29"/>
  <c r="AM30" i="29"/>
  <c r="Y31" i="29"/>
  <c r="Z31" i="29"/>
  <c r="AN24" i="29"/>
  <c r="AN25" i="29"/>
  <c r="AN26" i="29"/>
  <c r="AN27" i="29"/>
  <c r="AN28" i="29"/>
  <c r="AN29" i="29"/>
  <c r="AN30" i="29"/>
  <c r="AM5" i="29"/>
  <c r="AN5" i="29"/>
  <c r="M20" i="25"/>
  <c r="M18" i="25"/>
  <c r="AN31" i="29" l="1"/>
  <c r="AM31" i="29"/>
  <c r="Z21" i="25"/>
  <c r="N18" i="25"/>
  <c r="AN18" i="25" s="1"/>
  <c r="Z19" i="25"/>
  <c r="N20" i="25"/>
  <c r="M19" i="25"/>
  <c r="AM20" i="25"/>
  <c r="M21" i="25"/>
  <c r="AM21" i="25" s="1"/>
  <c r="AM18" i="25"/>
  <c r="Z18" i="25"/>
  <c r="N19" i="25"/>
  <c r="Z20" i="25"/>
  <c r="N21" i="25"/>
  <c r="AG48" i="24"/>
  <c r="AK48" i="24"/>
  <c r="I48" i="24"/>
  <c r="O48" i="24"/>
  <c r="T48" i="24"/>
  <c r="X48" i="24"/>
  <c r="AD48" i="24"/>
  <c r="AH48" i="24"/>
  <c r="AL48" i="24"/>
  <c r="E48" i="24"/>
  <c r="F48" i="24"/>
  <c r="J48" i="24"/>
  <c r="P48" i="24"/>
  <c r="AC48" i="24"/>
  <c r="Z13" i="26"/>
  <c r="S48" i="24"/>
  <c r="W48" i="24"/>
  <c r="G48" i="24"/>
  <c r="K48" i="24"/>
  <c r="Q48" i="24"/>
  <c r="U48" i="24"/>
  <c r="AA48" i="24"/>
  <c r="AE48" i="24"/>
  <c r="AI48" i="24"/>
  <c r="AO48" i="24"/>
  <c r="N13" i="26"/>
  <c r="H48" i="24"/>
  <c r="L48" i="24"/>
  <c r="R48" i="24"/>
  <c r="V48" i="24"/>
  <c r="AB48" i="24"/>
  <c r="AF48" i="24"/>
  <c r="AJ48" i="24"/>
  <c r="AP48" i="24"/>
  <c r="Y13" i="26"/>
  <c r="M13" i="26"/>
  <c r="AN21" i="25" l="1"/>
  <c r="AN19" i="25"/>
  <c r="AN20" i="25"/>
  <c r="AM19" i="25"/>
  <c r="AN13" i="26"/>
  <c r="AM13" i="26"/>
  <c r="AL17" i="21" l="1"/>
  <c r="AH17" i="21"/>
  <c r="AD17" i="21"/>
  <c r="X17" i="21"/>
  <c r="K17" i="21"/>
  <c r="F17" i="21"/>
  <c r="AP17" i="21"/>
  <c r="AK17" i="21"/>
  <c r="AJ17" i="21"/>
  <c r="AG17" i="21"/>
  <c r="AF17" i="21"/>
  <c r="AC17" i="21"/>
  <c r="AB17" i="21"/>
  <c r="W17" i="21"/>
  <c r="S17" i="21"/>
  <c r="R17" i="21"/>
  <c r="L17" i="21"/>
  <c r="E17" i="21"/>
  <c r="AO17" i="21"/>
  <c r="AI17" i="21"/>
  <c r="AE17" i="21"/>
  <c r="AA17" i="21"/>
  <c r="U17" i="21"/>
  <c r="T17" i="21"/>
  <c r="Q17" i="21"/>
  <c r="O17" i="21"/>
  <c r="I17" i="21"/>
  <c r="G17" i="21"/>
  <c r="Y10" i="26" l="1"/>
  <c r="R17" i="26"/>
  <c r="V17" i="26"/>
  <c r="N6" i="26"/>
  <c r="Z7" i="26"/>
  <c r="Z10" i="26"/>
  <c r="Q17" i="26"/>
  <c r="U17" i="26"/>
  <c r="Y7" i="26"/>
  <c r="M10" i="26"/>
  <c r="J17" i="26"/>
  <c r="AL17" i="26"/>
  <c r="N10" i="26"/>
  <c r="Y6" i="26"/>
  <c r="N7" i="26"/>
  <c r="M7" i="26"/>
  <c r="Z6" i="26"/>
  <c r="C17" i="26"/>
  <c r="I17" i="26"/>
  <c r="M6" i="26"/>
  <c r="G17" i="26"/>
  <c r="O17" i="26"/>
  <c r="S17" i="26"/>
  <c r="D17" i="26"/>
  <c r="H17" i="26"/>
  <c r="P17" i="26"/>
  <c r="T17" i="26"/>
  <c r="F17" i="26"/>
  <c r="X17" i="26"/>
  <c r="AO17" i="26"/>
  <c r="K17" i="26"/>
  <c r="E17" i="26"/>
  <c r="W17" i="26"/>
  <c r="F22" i="25"/>
  <c r="H22" i="25"/>
  <c r="J22" i="25"/>
  <c r="L22" i="25"/>
  <c r="R22" i="25"/>
  <c r="T22" i="25"/>
  <c r="V22" i="25"/>
  <c r="X22" i="25"/>
  <c r="AB22" i="25"/>
  <c r="AD22" i="25"/>
  <c r="AF22" i="25"/>
  <c r="AH22" i="25"/>
  <c r="AJ22" i="25"/>
  <c r="AP22" i="25"/>
  <c r="AP17" i="26"/>
  <c r="L17" i="26"/>
  <c r="P22" i="25"/>
  <c r="E22" i="25"/>
  <c r="G22" i="25"/>
  <c r="I22" i="25"/>
  <c r="K22" i="25"/>
  <c r="O22" i="25"/>
  <c r="Q22" i="25"/>
  <c r="S22" i="25"/>
  <c r="U22" i="25"/>
  <c r="W22" i="25"/>
  <c r="AA22" i="25"/>
  <c r="AC22" i="25"/>
  <c r="AE22" i="25"/>
  <c r="AG22" i="25"/>
  <c r="AI22" i="25"/>
  <c r="AK22" i="25"/>
  <c r="AO22" i="25"/>
  <c r="AL22" i="25"/>
  <c r="V17" i="21"/>
  <c r="H17" i="21"/>
  <c r="J17" i="21"/>
  <c r="P17" i="21"/>
  <c r="AM7" i="26" l="1"/>
  <c r="AM10" i="26"/>
  <c r="AN6" i="26"/>
  <c r="AN7" i="26"/>
  <c r="AN10" i="26"/>
  <c r="AM6" i="26"/>
  <c r="V48" i="12" l="1"/>
  <c r="U48" i="12"/>
  <c r="C259" i="19" l="1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AE216" i="19"/>
  <c r="AD216" i="19"/>
  <c r="S216" i="19"/>
  <c r="AS216" i="19" s="1"/>
  <c r="R216" i="19"/>
  <c r="AR216" i="19" s="1"/>
  <c r="C216" i="19"/>
  <c r="AE215" i="19"/>
  <c r="AD215" i="19"/>
  <c r="S215" i="19"/>
  <c r="AS215" i="19" s="1"/>
  <c r="R215" i="19"/>
  <c r="AR215" i="19" s="1"/>
  <c r="C215" i="19"/>
  <c r="AE214" i="19"/>
  <c r="AD214" i="19"/>
  <c r="S214" i="19"/>
  <c r="AS214" i="19" s="1"/>
  <c r="R214" i="19"/>
  <c r="AR214" i="19" s="1"/>
  <c r="C214" i="19"/>
  <c r="AE213" i="19"/>
  <c r="AD213" i="19"/>
  <c r="S213" i="19"/>
  <c r="AS213" i="19" s="1"/>
  <c r="R213" i="19"/>
  <c r="AR213" i="19" s="1"/>
  <c r="C213" i="19"/>
  <c r="AE212" i="19"/>
  <c r="AD212" i="19"/>
  <c r="S212" i="19"/>
  <c r="AS212" i="19" s="1"/>
  <c r="R212" i="19"/>
  <c r="AR212" i="19" s="1"/>
  <c r="C212" i="19"/>
  <c r="AE211" i="19"/>
  <c r="AD211" i="19"/>
  <c r="S211" i="19"/>
  <c r="AS211" i="19" s="1"/>
  <c r="R211" i="19"/>
  <c r="AR211" i="19" s="1"/>
  <c r="C211" i="19"/>
  <c r="AE210" i="19"/>
  <c r="AD210" i="19"/>
  <c r="S210" i="19"/>
  <c r="AS210" i="19" s="1"/>
  <c r="R210" i="19"/>
  <c r="AR210" i="19" s="1"/>
  <c r="C210" i="19"/>
  <c r="AE209" i="19"/>
  <c r="AD209" i="19"/>
  <c r="S209" i="19"/>
  <c r="AS209" i="19" s="1"/>
  <c r="R209" i="19"/>
  <c r="AR209" i="19" s="1"/>
  <c r="C209" i="19"/>
  <c r="AE208" i="19"/>
  <c r="AD208" i="19"/>
  <c r="S208" i="19"/>
  <c r="AS208" i="19" s="1"/>
  <c r="R208" i="19"/>
  <c r="AR208" i="19" s="1"/>
  <c r="C208" i="19"/>
  <c r="AE207" i="19"/>
  <c r="AD207" i="19"/>
  <c r="S207" i="19"/>
  <c r="AS207" i="19" s="1"/>
  <c r="R207" i="19"/>
  <c r="AR207" i="19" s="1"/>
  <c r="C207" i="19"/>
  <c r="AE206" i="19"/>
  <c r="AD206" i="19"/>
  <c r="S206" i="19"/>
  <c r="AS206" i="19" s="1"/>
  <c r="R206" i="19"/>
  <c r="AR206" i="19" s="1"/>
  <c r="C206" i="19"/>
  <c r="AE205" i="19"/>
  <c r="AD205" i="19"/>
  <c r="S205" i="19"/>
  <c r="AS205" i="19" s="1"/>
  <c r="R205" i="19"/>
  <c r="AR205" i="19" s="1"/>
  <c r="C205" i="19"/>
  <c r="AE204" i="19"/>
  <c r="AD204" i="19"/>
  <c r="S204" i="19"/>
  <c r="AS204" i="19" s="1"/>
  <c r="R204" i="19"/>
  <c r="AR204" i="19" s="1"/>
  <c r="C204" i="19"/>
  <c r="AE203" i="19"/>
  <c r="AD203" i="19"/>
  <c r="S203" i="19"/>
  <c r="AS203" i="19" s="1"/>
  <c r="R203" i="19"/>
  <c r="AR203" i="19" s="1"/>
  <c r="C203" i="19"/>
  <c r="AE202" i="19"/>
  <c r="AD202" i="19"/>
  <c r="S202" i="19"/>
  <c r="AS202" i="19" s="1"/>
  <c r="R202" i="19"/>
  <c r="AR202" i="19" s="1"/>
  <c r="C202" i="19"/>
  <c r="AE201" i="19"/>
  <c r="AD201" i="19"/>
  <c r="S201" i="19"/>
  <c r="AS201" i="19" s="1"/>
  <c r="R201" i="19"/>
  <c r="AR201" i="19" s="1"/>
  <c r="C201" i="19"/>
  <c r="AE200" i="19"/>
  <c r="AD200" i="19"/>
  <c r="S200" i="19"/>
  <c r="AS200" i="19" s="1"/>
  <c r="R200" i="19"/>
  <c r="AR200" i="19" s="1"/>
  <c r="C200" i="19"/>
  <c r="AE199" i="19"/>
  <c r="AD199" i="19"/>
  <c r="S199" i="19"/>
  <c r="AS199" i="19" s="1"/>
  <c r="R199" i="19"/>
  <c r="AR199" i="19" s="1"/>
  <c r="C199" i="19"/>
  <c r="AE198" i="19"/>
  <c r="AD198" i="19"/>
  <c r="S198" i="19"/>
  <c r="AS198" i="19" s="1"/>
  <c r="R198" i="19"/>
  <c r="AR198" i="19" s="1"/>
  <c r="C198" i="19"/>
  <c r="AE197" i="19"/>
  <c r="AD197" i="19"/>
  <c r="S197" i="19"/>
  <c r="AS197" i="19" s="1"/>
  <c r="R197" i="19"/>
  <c r="AR197" i="19" s="1"/>
  <c r="C197" i="19"/>
  <c r="AE196" i="19"/>
  <c r="AD196" i="19"/>
  <c r="S196" i="19"/>
  <c r="AS196" i="19" s="1"/>
  <c r="R196" i="19"/>
  <c r="AR196" i="19" s="1"/>
  <c r="C196" i="19"/>
  <c r="AE195" i="19"/>
  <c r="AD195" i="19"/>
  <c r="S195" i="19"/>
  <c r="AS195" i="19" s="1"/>
  <c r="R195" i="19"/>
  <c r="AR195" i="19" s="1"/>
  <c r="C195" i="19"/>
  <c r="AE194" i="19"/>
  <c r="AD194" i="19"/>
  <c r="S194" i="19"/>
  <c r="AS194" i="19" s="1"/>
  <c r="R194" i="19"/>
  <c r="AR194" i="19" s="1"/>
  <c r="C194" i="19"/>
  <c r="AE193" i="19"/>
  <c r="AD193" i="19"/>
  <c r="S193" i="19"/>
  <c r="AS193" i="19" s="1"/>
  <c r="R193" i="19"/>
  <c r="AR193" i="19" s="1"/>
  <c r="C193" i="19"/>
  <c r="AE192" i="19"/>
  <c r="AD192" i="19"/>
  <c r="S192" i="19"/>
  <c r="AS192" i="19" s="1"/>
  <c r="R192" i="19"/>
  <c r="AR192" i="19" s="1"/>
  <c r="C192" i="19"/>
  <c r="AE191" i="19"/>
  <c r="AD191" i="19"/>
  <c r="S191" i="19"/>
  <c r="AS191" i="19" s="1"/>
  <c r="R191" i="19"/>
  <c r="AR191" i="19" s="1"/>
  <c r="C191" i="19"/>
  <c r="AE190" i="19"/>
  <c r="AD190" i="19"/>
  <c r="S190" i="19"/>
  <c r="AS190" i="19" s="1"/>
  <c r="R190" i="19"/>
  <c r="AR190" i="19" s="1"/>
  <c r="C190" i="19"/>
  <c r="AE189" i="19"/>
  <c r="AD189" i="19"/>
  <c r="S189" i="19"/>
  <c r="AS189" i="19" s="1"/>
  <c r="R189" i="19"/>
  <c r="AR189" i="19" s="1"/>
  <c r="C189" i="19"/>
  <c r="AE188" i="19"/>
  <c r="AD188" i="19"/>
  <c r="S188" i="19"/>
  <c r="AS188" i="19" s="1"/>
  <c r="R188" i="19"/>
  <c r="AR188" i="19" s="1"/>
  <c r="C188" i="19"/>
  <c r="AE187" i="19"/>
  <c r="AD187" i="19"/>
  <c r="S187" i="19"/>
  <c r="AS187" i="19" s="1"/>
  <c r="R187" i="19"/>
  <c r="AR187" i="19" s="1"/>
  <c r="C187" i="19"/>
  <c r="AE186" i="19"/>
  <c r="AD186" i="19"/>
  <c r="S186" i="19"/>
  <c r="AS186" i="19" s="1"/>
  <c r="R186" i="19"/>
  <c r="AR186" i="19" s="1"/>
  <c r="C186" i="19"/>
  <c r="AE185" i="19"/>
  <c r="AD185" i="19"/>
  <c r="S185" i="19"/>
  <c r="AS185" i="19" s="1"/>
  <c r="R185" i="19"/>
  <c r="AR185" i="19" s="1"/>
  <c r="C185" i="19"/>
  <c r="AE184" i="19"/>
  <c r="AD184" i="19"/>
  <c r="S184" i="19"/>
  <c r="AS184" i="19" s="1"/>
  <c r="R184" i="19"/>
  <c r="AR184" i="19" s="1"/>
  <c r="C184" i="19"/>
  <c r="AE183" i="19"/>
  <c r="AD183" i="19"/>
  <c r="S183" i="19"/>
  <c r="AS183" i="19" s="1"/>
  <c r="R183" i="19"/>
  <c r="AR183" i="19" s="1"/>
  <c r="C183" i="19"/>
  <c r="AE182" i="19"/>
  <c r="AD182" i="19"/>
  <c r="S182" i="19"/>
  <c r="AS182" i="19" s="1"/>
  <c r="R182" i="19"/>
  <c r="AR182" i="19" s="1"/>
  <c r="C182" i="19"/>
  <c r="AE181" i="19"/>
  <c r="AD181" i="19"/>
  <c r="S181" i="19"/>
  <c r="AS181" i="19" s="1"/>
  <c r="R181" i="19"/>
  <c r="AR181" i="19" s="1"/>
  <c r="C181" i="19"/>
  <c r="AE180" i="19"/>
  <c r="AD180" i="19"/>
  <c r="S180" i="19"/>
  <c r="AS180" i="19" s="1"/>
  <c r="R180" i="19"/>
  <c r="AR180" i="19" s="1"/>
  <c r="C180" i="19"/>
  <c r="AE179" i="19"/>
  <c r="AD179" i="19"/>
  <c r="S179" i="19"/>
  <c r="AS179" i="19" s="1"/>
  <c r="R179" i="19"/>
  <c r="AR179" i="19" s="1"/>
  <c r="C179" i="19"/>
  <c r="AE178" i="19"/>
  <c r="AD178" i="19"/>
  <c r="S178" i="19"/>
  <c r="AS178" i="19" s="1"/>
  <c r="R178" i="19"/>
  <c r="AR178" i="19" s="1"/>
  <c r="C178" i="19"/>
  <c r="AE177" i="19"/>
  <c r="AD177" i="19"/>
  <c r="S177" i="19"/>
  <c r="AS177" i="19" s="1"/>
  <c r="R177" i="19"/>
  <c r="AR177" i="19" s="1"/>
  <c r="C177" i="19"/>
  <c r="AE176" i="19"/>
  <c r="AD176" i="19"/>
  <c r="S176" i="19"/>
  <c r="AS176" i="19" s="1"/>
  <c r="R176" i="19"/>
  <c r="AR176" i="19" s="1"/>
  <c r="C176" i="19"/>
  <c r="AE175" i="19"/>
  <c r="AD175" i="19"/>
  <c r="S175" i="19"/>
  <c r="AS175" i="19" s="1"/>
  <c r="R175" i="19"/>
  <c r="AR175" i="19" s="1"/>
  <c r="C175" i="19"/>
  <c r="AE174" i="19"/>
  <c r="AD174" i="19"/>
  <c r="S174" i="19"/>
  <c r="AS174" i="19" s="1"/>
  <c r="R174" i="19"/>
  <c r="AR174" i="19" s="1"/>
  <c r="C174" i="19"/>
  <c r="AE173" i="19"/>
  <c r="AD173" i="19"/>
  <c r="S173" i="19"/>
  <c r="AS173" i="19" s="1"/>
  <c r="R173" i="19"/>
  <c r="AR173" i="19" s="1"/>
  <c r="C173" i="19"/>
  <c r="AE172" i="19"/>
  <c r="AD172" i="19"/>
  <c r="S172" i="19"/>
  <c r="AS172" i="19" s="1"/>
  <c r="R172" i="19"/>
  <c r="AR172" i="19" s="1"/>
  <c r="C172" i="19"/>
  <c r="AE171" i="19"/>
  <c r="AD171" i="19"/>
  <c r="S171" i="19"/>
  <c r="AS171" i="19" s="1"/>
  <c r="R171" i="19"/>
  <c r="AR171" i="19" s="1"/>
  <c r="C171" i="19"/>
  <c r="AE170" i="19"/>
  <c r="AD170" i="19"/>
  <c r="S170" i="19"/>
  <c r="AS170" i="19" s="1"/>
  <c r="R170" i="19"/>
  <c r="AR170" i="19" s="1"/>
  <c r="C170" i="19"/>
  <c r="AE169" i="19"/>
  <c r="AD169" i="19"/>
  <c r="S169" i="19"/>
  <c r="AS169" i="19" s="1"/>
  <c r="R169" i="19"/>
  <c r="AR169" i="19" s="1"/>
  <c r="C169" i="19"/>
  <c r="AE168" i="19"/>
  <c r="AD168" i="19"/>
  <c r="S168" i="19"/>
  <c r="AS168" i="19" s="1"/>
  <c r="R168" i="19"/>
  <c r="AR168" i="19" s="1"/>
  <c r="C168" i="19"/>
  <c r="AE167" i="19"/>
  <c r="AD167" i="19"/>
  <c r="S167" i="19"/>
  <c r="AS167" i="19" s="1"/>
  <c r="R167" i="19"/>
  <c r="AR167" i="19" s="1"/>
  <c r="C167" i="19"/>
  <c r="AE166" i="19"/>
  <c r="AD166" i="19"/>
  <c r="S166" i="19"/>
  <c r="AS166" i="19" s="1"/>
  <c r="R166" i="19"/>
  <c r="AR166" i="19" s="1"/>
  <c r="C166" i="19"/>
  <c r="AE165" i="19"/>
  <c r="AD165" i="19"/>
  <c r="S165" i="19"/>
  <c r="AS165" i="19" s="1"/>
  <c r="R165" i="19"/>
  <c r="AR165" i="19" s="1"/>
  <c r="C165" i="19"/>
  <c r="AE164" i="19"/>
  <c r="AD164" i="19"/>
  <c r="S164" i="19"/>
  <c r="AS164" i="19" s="1"/>
  <c r="R164" i="19"/>
  <c r="AR164" i="19" s="1"/>
  <c r="C164" i="19"/>
  <c r="AE163" i="19"/>
  <c r="AD163" i="19"/>
  <c r="S163" i="19"/>
  <c r="AS163" i="19" s="1"/>
  <c r="R163" i="19"/>
  <c r="AR163" i="19" s="1"/>
  <c r="C163" i="19"/>
  <c r="AE162" i="19"/>
  <c r="AD162" i="19"/>
  <c r="S162" i="19"/>
  <c r="AS162" i="19" s="1"/>
  <c r="R162" i="19"/>
  <c r="AR162" i="19" s="1"/>
  <c r="C162" i="19"/>
  <c r="AE161" i="19"/>
  <c r="AD161" i="19"/>
  <c r="S161" i="19"/>
  <c r="AS161" i="19" s="1"/>
  <c r="R161" i="19"/>
  <c r="AR161" i="19" s="1"/>
  <c r="C161" i="19"/>
  <c r="AE160" i="19"/>
  <c r="AD160" i="19"/>
  <c r="S160" i="19"/>
  <c r="AS160" i="19" s="1"/>
  <c r="R160" i="19"/>
  <c r="AR160" i="19" s="1"/>
  <c r="C160" i="19"/>
  <c r="AE159" i="19"/>
  <c r="AD159" i="19"/>
  <c r="S159" i="19"/>
  <c r="AS159" i="19" s="1"/>
  <c r="R159" i="19"/>
  <c r="AR159" i="19" s="1"/>
  <c r="C159" i="19"/>
  <c r="AE158" i="19"/>
  <c r="AD158" i="19"/>
  <c r="S158" i="19"/>
  <c r="AS158" i="19" s="1"/>
  <c r="R158" i="19"/>
  <c r="AR158" i="19" s="1"/>
  <c r="C158" i="19"/>
  <c r="AE157" i="19"/>
  <c r="AD157" i="19"/>
  <c r="S157" i="19"/>
  <c r="AS157" i="19" s="1"/>
  <c r="R157" i="19"/>
  <c r="AR157" i="19" s="1"/>
  <c r="C157" i="19"/>
  <c r="AE156" i="19"/>
  <c r="AD156" i="19"/>
  <c r="S156" i="19"/>
  <c r="AS156" i="19" s="1"/>
  <c r="R156" i="19"/>
  <c r="AR156" i="19" s="1"/>
  <c r="C156" i="19"/>
  <c r="AE155" i="19"/>
  <c r="AD155" i="19"/>
  <c r="S155" i="19"/>
  <c r="AS155" i="19" s="1"/>
  <c r="R155" i="19"/>
  <c r="AR155" i="19" s="1"/>
  <c r="C155" i="19"/>
  <c r="AE154" i="19"/>
  <c r="AD154" i="19"/>
  <c r="S154" i="19"/>
  <c r="AS154" i="19" s="1"/>
  <c r="R154" i="19"/>
  <c r="AR154" i="19" s="1"/>
  <c r="C154" i="19"/>
  <c r="AE153" i="19"/>
  <c r="AD153" i="19"/>
  <c r="S153" i="19"/>
  <c r="AS153" i="19" s="1"/>
  <c r="R153" i="19"/>
  <c r="AR153" i="19" s="1"/>
  <c r="C153" i="19"/>
  <c r="AE152" i="19"/>
  <c r="AD152" i="19"/>
  <c r="S152" i="19"/>
  <c r="AS152" i="19" s="1"/>
  <c r="R152" i="19"/>
  <c r="AR152" i="19" s="1"/>
  <c r="C152" i="19"/>
  <c r="AR151" i="19"/>
  <c r="AE151" i="19"/>
  <c r="AD151" i="19"/>
  <c r="S151" i="19"/>
  <c r="AS151" i="19" s="1"/>
  <c r="R151" i="19"/>
  <c r="C151" i="19"/>
  <c r="AE150" i="19"/>
  <c r="AD150" i="19"/>
  <c r="S150" i="19"/>
  <c r="AS150" i="19" s="1"/>
  <c r="R150" i="19"/>
  <c r="AR150" i="19" s="1"/>
  <c r="C150" i="19"/>
  <c r="AE149" i="19"/>
  <c r="AD149" i="19"/>
  <c r="S149" i="19"/>
  <c r="AS149" i="19" s="1"/>
  <c r="R149" i="19"/>
  <c r="AR149" i="19" s="1"/>
  <c r="C149" i="19"/>
  <c r="AE148" i="19"/>
  <c r="AD148" i="19"/>
  <c r="S148" i="19"/>
  <c r="AS148" i="19" s="1"/>
  <c r="R148" i="19"/>
  <c r="AR148" i="19" s="1"/>
  <c r="C148" i="19"/>
  <c r="AE147" i="19"/>
  <c r="AD147" i="19"/>
  <c r="S147" i="19"/>
  <c r="AS147" i="19" s="1"/>
  <c r="R147" i="19"/>
  <c r="AR147" i="19" s="1"/>
  <c r="C147" i="19"/>
  <c r="AE146" i="19"/>
  <c r="AD146" i="19"/>
  <c r="S146" i="19"/>
  <c r="AS146" i="19" s="1"/>
  <c r="R146" i="19"/>
  <c r="AR146" i="19" s="1"/>
  <c r="C146" i="19"/>
  <c r="AE145" i="19"/>
  <c r="AD145" i="19"/>
  <c r="S145" i="19"/>
  <c r="AS145" i="19" s="1"/>
  <c r="R145" i="19"/>
  <c r="AR145" i="19" s="1"/>
  <c r="C145" i="19"/>
  <c r="AE144" i="19"/>
  <c r="AD144" i="19"/>
  <c r="S144" i="19"/>
  <c r="AS144" i="19" s="1"/>
  <c r="R144" i="19"/>
  <c r="AR144" i="19" s="1"/>
  <c r="C144" i="19"/>
  <c r="AE143" i="19"/>
  <c r="AD143" i="19"/>
  <c r="S143" i="19"/>
  <c r="AS143" i="19" s="1"/>
  <c r="R143" i="19"/>
  <c r="AR143" i="19" s="1"/>
  <c r="C143" i="19"/>
  <c r="AE142" i="19"/>
  <c r="AD142" i="19"/>
  <c r="S142" i="19"/>
  <c r="AS142" i="19" s="1"/>
  <c r="R142" i="19"/>
  <c r="AR142" i="19" s="1"/>
  <c r="C142" i="19"/>
  <c r="AE141" i="19"/>
  <c r="AD141" i="19"/>
  <c r="S141" i="19"/>
  <c r="AS141" i="19" s="1"/>
  <c r="R141" i="19"/>
  <c r="AR141" i="19" s="1"/>
  <c r="C141" i="19"/>
  <c r="AE140" i="19"/>
  <c r="AD140" i="19"/>
  <c r="S140" i="19"/>
  <c r="AS140" i="19" s="1"/>
  <c r="R140" i="19"/>
  <c r="AR140" i="19" s="1"/>
  <c r="C140" i="19"/>
  <c r="AE139" i="19"/>
  <c r="AD139" i="19"/>
  <c r="S139" i="19"/>
  <c r="AS139" i="19" s="1"/>
  <c r="R139" i="19"/>
  <c r="AR139" i="19" s="1"/>
  <c r="C139" i="19"/>
  <c r="AE138" i="19"/>
  <c r="AD138" i="19"/>
  <c r="S138" i="19"/>
  <c r="AS138" i="19" s="1"/>
  <c r="R138" i="19"/>
  <c r="AR138" i="19" s="1"/>
  <c r="C138" i="19"/>
  <c r="AE137" i="19"/>
  <c r="AD137" i="19"/>
  <c r="S137" i="19"/>
  <c r="AS137" i="19" s="1"/>
  <c r="R137" i="19"/>
  <c r="AR137" i="19" s="1"/>
  <c r="C137" i="19"/>
  <c r="AE136" i="19"/>
  <c r="AD136" i="19"/>
  <c r="S136" i="19"/>
  <c r="AS136" i="19" s="1"/>
  <c r="R136" i="19"/>
  <c r="AR136" i="19" s="1"/>
  <c r="C136" i="19"/>
  <c r="AE135" i="19"/>
  <c r="AD135" i="19"/>
  <c r="S135" i="19"/>
  <c r="AS135" i="19" s="1"/>
  <c r="R135" i="19"/>
  <c r="AR135" i="19" s="1"/>
  <c r="C135" i="19"/>
  <c r="AE134" i="19"/>
  <c r="AD134" i="19"/>
  <c r="S134" i="19"/>
  <c r="AS134" i="19" s="1"/>
  <c r="R134" i="19"/>
  <c r="AR134" i="19" s="1"/>
  <c r="C134" i="19"/>
  <c r="AE133" i="19"/>
  <c r="AD133" i="19"/>
  <c r="S133" i="19"/>
  <c r="AS133" i="19" s="1"/>
  <c r="R133" i="19"/>
  <c r="AR133" i="19" s="1"/>
  <c r="C133" i="19"/>
  <c r="AE132" i="19"/>
  <c r="AD132" i="19"/>
  <c r="S132" i="19"/>
  <c r="AS132" i="19" s="1"/>
  <c r="R132" i="19"/>
  <c r="AR132" i="19" s="1"/>
  <c r="C132" i="19"/>
  <c r="AE131" i="19"/>
  <c r="AD131" i="19"/>
  <c r="S131" i="19"/>
  <c r="AS131" i="19" s="1"/>
  <c r="R131" i="19"/>
  <c r="AR131" i="19" s="1"/>
  <c r="C131" i="19"/>
  <c r="AE130" i="19"/>
  <c r="AD130" i="19"/>
  <c r="S130" i="19"/>
  <c r="AS130" i="19" s="1"/>
  <c r="R130" i="19"/>
  <c r="AR130" i="19" s="1"/>
  <c r="C130" i="19"/>
  <c r="AE129" i="19"/>
  <c r="AD129" i="19"/>
  <c r="S129" i="19"/>
  <c r="AS129" i="19" s="1"/>
  <c r="R129" i="19"/>
  <c r="AR129" i="19" s="1"/>
  <c r="C129" i="19"/>
  <c r="AE128" i="19"/>
  <c r="AD128" i="19"/>
  <c r="S128" i="19"/>
  <c r="AS128" i="19" s="1"/>
  <c r="R128" i="19"/>
  <c r="AR128" i="19" s="1"/>
  <c r="C128" i="19"/>
  <c r="AE127" i="19"/>
  <c r="AD127" i="19"/>
  <c r="S127" i="19"/>
  <c r="AS127" i="19" s="1"/>
  <c r="R127" i="19"/>
  <c r="AR127" i="19" s="1"/>
  <c r="C127" i="19"/>
  <c r="AE126" i="19"/>
  <c r="AD126" i="19"/>
  <c r="S126" i="19"/>
  <c r="AS126" i="19" s="1"/>
  <c r="R126" i="19"/>
  <c r="AR126" i="19" s="1"/>
  <c r="C126" i="19"/>
  <c r="AE125" i="19"/>
  <c r="AD125" i="19"/>
  <c r="S125" i="19"/>
  <c r="AS125" i="19" s="1"/>
  <c r="R125" i="19"/>
  <c r="AR125" i="19" s="1"/>
  <c r="C125" i="19"/>
  <c r="AE124" i="19"/>
  <c r="AD124" i="19"/>
  <c r="S124" i="19"/>
  <c r="AS124" i="19" s="1"/>
  <c r="R124" i="19"/>
  <c r="AR124" i="19" s="1"/>
  <c r="C124" i="19"/>
  <c r="AE123" i="19"/>
  <c r="AD123" i="19"/>
  <c r="S123" i="19"/>
  <c r="AS123" i="19" s="1"/>
  <c r="R123" i="19"/>
  <c r="AR123" i="19" s="1"/>
  <c r="C123" i="19"/>
  <c r="AE122" i="19"/>
  <c r="AD122" i="19"/>
  <c r="S122" i="19"/>
  <c r="AS122" i="19" s="1"/>
  <c r="R122" i="19"/>
  <c r="AR122" i="19" s="1"/>
  <c r="C122" i="19"/>
  <c r="AE121" i="19"/>
  <c r="AD121" i="19"/>
  <c r="S121" i="19"/>
  <c r="AS121" i="19" s="1"/>
  <c r="R121" i="19"/>
  <c r="AR121" i="19" s="1"/>
  <c r="C121" i="19"/>
  <c r="AE120" i="19"/>
  <c r="AD120" i="19"/>
  <c r="S120" i="19"/>
  <c r="AS120" i="19" s="1"/>
  <c r="R120" i="19"/>
  <c r="AR120" i="19" s="1"/>
  <c r="C120" i="19"/>
  <c r="AE119" i="19"/>
  <c r="AD119" i="19"/>
  <c r="S119" i="19"/>
  <c r="AS119" i="19" s="1"/>
  <c r="R119" i="19"/>
  <c r="AR119" i="19" s="1"/>
  <c r="C119" i="19"/>
  <c r="AE118" i="19"/>
  <c r="AD118" i="19"/>
  <c r="S118" i="19"/>
  <c r="AS118" i="19" s="1"/>
  <c r="R118" i="19"/>
  <c r="AR118" i="19" s="1"/>
  <c r="C118" i="19"/>
  <c r="AE117" i="19"/>
  <c r="AD117" i="19"/>
  <c r="S117" i="19"/>
  <c r="AS117" i="19" s="1"/>
  <c r="R117" i="19"/>
  <c r="AR117" i="19" s="1"/>
  <c r="C117" i="19"/>
  <c r="AE116" i="19"/>
  <c r="AD116" i="19"/>
  <c r="S116" i="19"/>
  <c r="AS116" i="19" s="1"/>
  <c r="R116" i="19"/>
  <c r="AR116" i="19" s="1"/>
  <c r="C116" i="19"/>
  <c r="AE115" i="19"/>
  <c r="AD115" i="19"/>
  <c r="S115" i="19"/>
  <c r="AS115" i="19" s="1"/>
  <c r="R115" i="19"/>
  <c r="AR115" i="19" s="1"/>
  <c r="C115" i="19"/>
  <c r="AE114" i="19"/>
  <c r="AD114" i="19"/>
  <c r="S114" i="19"/>
  <c r="AS114" i="19" s="1"/>
  <c r="R114" i="19"/>
  <c r="AR114" i="19" s="1"/>
  <c r="C114" i="19"/>
  <c r="AE113" i="19"/>
  <c r="AD113" i="19"/>
  <c r="S113" i="19"/>
  <c r="AS113" i="19" s="1"/>
  <c r="R113" i="19"/>
  <c r="AR113" i="19" s="1"/>
  <c r="C113" i="19"/>
  <c r="AS112" i="19"/>
  <c r="AE112" i="19"/>
  <c r="AD112" i="19"/>
  <c r="S112" i="19"/>
  <c r="R112" i="19"/>
  <c r="AR112" i="19" s="1"/>
  <c r="C112" i="19"/>
  <c r="AE111" i="19"/>
  <c r="AD111" i="19"/>
  <c r="S111" i="19"/>
  <c r="AS111" i="19" s="1"/>
  <c r="R111" i="19"/>
  <c r="AR111" i="19" s="1"/>
  <c r="C111" i="19"/>
  <c r="AE110" i="19"/>
  <c r="AD110" i="19"/>
  <c r="S110" i="19"/>
  <c r="AS110" i="19" s="1"/>
  <c r="R110" i="19"/>
  <c r="AR110" i="19" s="1"/>
  <c r="C110" i="19"/>
  <c r="AE109" i="19"/>
  <c r="AD109" i="19"/>
  <c r="S109" i="19"/>
  <c r="AS109" i="19" s="1"/>
  <c r="R109" i="19"/>
  <c r="C109" i="19"/>
  <c r="AS108" i="19"/>
  <c r="AE108" i="19"/>
  <c r="AD108" i="19"/>
  <c r="S108" i="19"/>
  <c r="R108" i="19"/>
  <c r="AR108" i="19" s="1"/>
  <c r="C108" i="19"/>
  <c r="AE107" i="19"/>
  <c r="AD107" i="19"/>
  <c r="S107" i="19"/>
  <c r="AS107" i="19" s="1"/>
  <c r="R107" i="19"/>
  <c r="AR107" i="19" s="1"/>
  <c r="C107" i="19"/>
  <c r="AE106" i="19"/>
  <c r="AD106" i="19"/>
  <c r="S106" i="19"/>
  <c r="R106" i="19"/>
  <c r="AR106" i="19" s="1"/>
  <c r="C106" i="19"/>
  <c r="AE105" i="19"/>
  <c r="AD105" i="19"/>
  <c r="S105" i="19"/>
  <c r="AS105" i="19" s="1"/>
  <c r="R105" i="19"/>
  <c r="AR105" i="19" s="1"/>
  <c r="C105" i="19"/>
  <c r="AS104" i="19"/>
  <c r="AE104" i="19"/>
  <c r="AD104" i="19"/>
  <c r="S104" i="19"/>
  <c r="R104" i="19"/>
  <c r="AR104" i="19" s="1"/>
  <c r="C104" i="19"/>
  <c r="AE103" i="19"/>
  <c r="AD103" i="19"/>
  <c r="S103" i="19"/>
  <c r="AS103" i="19" s="1"/>
  <c r="R103" i="19"/>
  <c r="AR103" i="19" s="1"/>
  <c r="C103" i="19"/>
  <c r="AE102" i="19"/>
  <c r="AD102" i="19"/>
  <c r="S102" i="19"/>
  <c r="AS102" i="19" s="1"/>
  <c r="R102" i="19"/>
  <c r="AR102" i="19" s="1"/>
  <c r="C102" i="19"/>
  <c r="AE101" i="19"/>
  <c r="AD101" i="19"/>
  <c r="S101" i="19"/>
  <c r="AS101" i="19" s="1"/>
  <c r="R101" i="19"/>
  <c r="C101" i="19"/>
  <c r="AS100" i="19"/>
  <c r="AE100" i="19"/>
  <c r="AD100" i="19"/>
  <c r="S100" i="19"/>
  <c r="R100" i="19"/>
  <c r="AR100" i="19" s="1"/>
  <c r="C100" i="19"/>
  <c r="AE99" i="19"/>
  <c r="AD99" i="19"/>
  <c r="S99" i="19"/>
  <c r="AS99" i="19" s="1"/>
  <c r="R99" i="19"/>
  <c r="AR99" i="19" s="1"/>
  <c r="C99" i="19"/>
  <c r="AE98" i="19"/>
  <c r="AD98" i="19"/>
  <c r="S98" i="19"/>
  <c r="R98" i="19"/>
  <c r="AR98" i="19" s="1"/>
  <c r="C98" i="19"/>
  <c r="AE97" i="19"/>
  <c r="AD97" i="19"/>
  <c r="S97" i="19"/>
  <c r="AS97" i="19" s="1"/>
  <c r="R97" i="19"/>
  <c r="AR97" i="19" s="1"/>
  <c r="C97" i="19"/>
  <c r="AS96" i="19"/>
  <c r="AE96" i="19"/>
  <c r="AD96" i="19"/>
  <c r="S96" i="19"/>
  <c r="R96" i="19"/>
  <c r="AR96" i="19" s="1"/>
  <c r="C96" i="19"/>
  <c r="AE95" i="19"/>
  <c r="AD95" i="19"/>
  <c r="S95" i="19"/>
  <c r="AS95" i="19" s="1"/>
  <c r="R95" i="19"/>
  <c r="AR95" i="19" s="1"/>
  <c r="C95" i="19"/>
  <c r="AE94" i="19"/>
  <c r="AD94" i="19"/>
  <c r="S94" i="19"/>
  <c r="AS94" i="19" s="1"/>
  <c r="R94" i="19"/>
  <c r="AR94" i="19" s="1"/>
  <c r="C94" i="19"/>
  <c r="AE93" i="19"/>
  <c r="AD93" i="19"/>
  <c r="S93" i="19"/>
  <c r="AS93" i="19" s="1"/>
  <c r="R93" i="19"/>
  <c r="C93" i="19"/>
  <c r="AS92" i="19"/>
  <c r="AE92" i="19"/>
  <c r="AD92" i="19"/>
  <c r="S92" i="19"/>
  <c r="R92" i="19"/>
  <c r="AR92" i="19" s="1"/>
  <c r="C92" i="19"/>
  <c r="AE91" i="19"/>
  <c r="AD91" i="19"/>
  <c r="S91" i="19"/>
  <c r="AS91" i="19" s="1"/>
  <c r="R91" i="19"/>
  <c r="AR91" i="19" s="1"/>
  <c r="C91" i="19"/>
  <c r="AE90" i="19"/>
  <c r="AD90" i="19"/>
  <c r="S90" i="19"/>
  <c r="R90" i="19"/>
  <c r="AR90" i="19" s="1"/>
  <c r="C90" i="19"/>
  <c r="AE89" i="19"/>
  <c r="AD89" i="19"/>
  <c r="S89" i="19"/>
  <c r="AS89" i="19" s="1"/>
  <c r="R89" i="19"/>
  <c r="C89" i="19"/>
  <c r="AS88" i="19"/>
  <c r="AE88" i="19"/>
  <c r="AD88" i="19"/>
  <c r="S88" i="19"/>
  <c r="R88" i="19"/>
  <c r="AR88" i="19" s="1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7" i="19"/>
  <c r="C6" i="19"/>
  <c r="C5" i="19"/>
  <c r="C4" i="19"/>
  <c r="C3" i="19"/>
  <c r="C2" i="19"/>
  <c r="AR89" i="19" l="1"/>
  <c r="AS90" i="19"/>
  <c r="AR93" i="19"/>
  <c r="AS98" i="19"/>
  <c r="AR101" i="19"/>
  <c r="AS106" i="19"/>
  <c r="AR109" i="19"/>
  <c r="Z12" i="26" l="1"/>
  <c r="Y11" i="26"/>
  <c r="Y12" i="26"/>
  <c r="M11" i="26"/>
  <c r="Z8" i="26"/>
  <c r="Z11" i="26"/>
  <c r="Z15" i="26"/>
  <c r="Z14" i="26"/>
  <c r="Y5" i="26"/>
  <c r="N8" i="26"/>
  <c r="N9" i="26"/>
  <c r="N5" i="26"/>
  <c r="N16" i="26"/>
  <c r="N11" i="26"/>
  <c r="M8" i="26"/>
  <c r="M5" i="26"/>
  <c r="N15" i="26"/>
  <c r="M16" i="26"/>
  <c r="Z9" i="26"/>
  <c r="Z16" i="26"/>
  <c r="N12" i="26"/>
  <c r="N14" i="26"/>
  <c r="N45" i="24"/>
  <c r="N42" i="24"/>
  <c r="M42" i="24" l="1"/>
  <c r="Y9" i="24"/>
  <c r="Y26" i="24"/>
  <c r="Y17" i="24"/>
  <c r="Z5" i="26"/>
  <c r="Z17" i="26" s="1"/>
  <c r="Z40" i="24"/>
  <c r="Z39" i="24"/>
  <c r="M36" i="24"/>
  <c r="Z12" i="24"/>
  <c r="Z27" i="24"/>
  <c r="N13" i="24"/>
  <c r="N36" i="24"/>
  <c r="N5" i="24"/>
  <c r="M13" i="24"/>
  <c r="M15" i="24"/>
  <c r="M18" i="24"/>
  <c r="N23" i="24"/>
  <c r="N21" i="24"/>
  <c r="N25" i="24"/>
  <c r="M25" i="24"/>
  <c r="N34" i="24"/>
  <c r="Z13" i="24"/>
  <c r="N26" i="24"/>
  <c r="N14" i="24"/>
  <c r="M15" i="26"/>
  <c r="M39" i="24"/>
  <c r="M11" i="24"/>
  <c r="Y20" i="24"/>
  <c r="Z32" i="24"/>
  <c r="M35" i="24"/>
  <c r="N9" i="24"/>
  <c r="M38" i="24"/>
  <c r="M31" i="24"/>
  <c r="M30" i="24"/>
  <c r="Y12" i="24"/>
  <c r="N47" i="24"/>
  <c r="M28" i="24"/>
  <c r="N24" i="24"/>
  <c r="N41" i="24"/>
  <c r="M6" i="24"/>
  <c r="AN11" i="26"/>
  <c r="Y8" i="26"/>
  <c r="AN8" i="26"/>
  <c r="Y15" i="26"/>
  <c r="M26" i="24"/>
  <c r="Y16" i="26"/>
  <c r="AM16" i="26" s="1"/>
  <c r="M12" i="26"/>
  <c r="AM12" i="26" s="1"/>
  <c r="M19" i="24"/>
  <c r="M41" i="24"/>
  <c r="Y29" i="24"/>
  <c r="Y25" i="24"/>
  <c r="N40" i="24"/>
  <c r="N20" i="24"/>
  <c r="N31" i="24"/>
  <c r="N11" i="24"/>
  <c r="N29" i="24"/>
  <c r="N32" i="24"/>
  <c r="N46" i="24"/>
  <c r="N39" i="24"/>
  <c r="M27" i="24"/>
  <c r="Y9" i="26"/>
  <c r="M24" i="24"/>
  <c r="M14" i="24"/>
  <c r="M44" i="24"/>
  <c r="N30" i="24"/>
  <c r="Y36" i="24"/>
  <c r="M45" i="24"/>
  <c r="N19" i="24"/>
  <c r="Y43" i="24"/>
  <c r="M14" i="26"/>
  <c r="AN14" i="26"/>
  <c r="AN12" i="26"/>
  <c r="Y14" i="26"/>
  <c r="M43" i="24"/>
  <c r="M23" i="24"/>
  <c r="Y8" i="24"/>
  <c r="Y41" i="24"/>
  <c r="Z23" i="24"/>
  <c r="Z17" i="24"/>
  <c r="N15" i="24"/>
  <c r="M10" i="24"/>
  <c r="Y37" i="24"/>
  <c r="Y38" i="24"/>
  <c r="Y27" i="24"/>
  <c r="M8" i="24"/>
  <c r="Z30" i="24"/>
  <c r="Z43" i="24"/>
  <c r="N37" i="24"/>
  <c r="N8" i="24"/>
  <c r="N18" i="24"/>
  <c r="N7" i="24"/>
  <c r="N44" i="24"/>
  <c r="M33" i="24"/>
  <c r="Y16" i="24"/>
  <c r="Y45" i="24"/>
  <c r="N12" i="24"/>
  <c r="Z47" i="24"/>
  <c r="Z22" i="24"/>
  <c r="N28" i="24"/>
  <c r="M9" i="26"/>
  <c r="AM9" i="26" s="1"/>
  <c r="M40" i="24"/>
  <c r="N22" i="24"/>
  <c r="Y35" i="24"/>
  <c r="Y11" i="24"/>
  <c r="M9" i="24"/>
  <c r="Y32" i="24"/>
  <c r="AM11" i="26"/>
  <c r="AN9" i="26"/>
  <c r="M9" i="25"/>
  <c r="M34" i="24"/>
  <c r="M22" i="24"/>
  <c r="M46" i="24"/>
  <c r="Z20" i="24"/>
  <c r="N16" i="24"/>
  <c r="N10" i="24"/>
  <c r="Y40" i="24"/>
  <c r="Y47" i="24"/>
  <c r="N35" i="24"/>
  <c r="M32" i="24"/>
  <c r="Y44" i="24"/>
  <c r="Z46" i="24"/>
  <c r="M20" i="24"/>
  <c r="Y6" i="24"/>
  <c r="Z5" i="24"/>
  <c r="Z6" i="24"/>
  <c r="Z9" i="24"/>
  <c r="M29" i="24"/>
  <c r="Y33" i="24"/>
  <c r="Y31" i="24"/>
  <c r="M5" i="24"/>
  <c r="M12" i="24"/>
  <c r="Y34" i="24"/>
  <c r="Y13" i="24"/>
  <c r="Y5" i="24"/>
  <c r="D48" i="24"/>
  <c r="M17" i="24"/>
  <c r="N13" i="20"/>
  <c r="AN16" i="26"/>
  <c r="AN15" i="26"/>
  <c r="Z9" i="25"/>
  <c r="N15" i="25"/>
  <c r="Z8" i="25"/>
  <c r="M6" i="25"/>
  <c r="N7" i="25"/>
  <c r="C48" i="24"/>
  <c r="M37" i="24"/>
  <c r="AM5" i="26"/>
  <c r="AM8" i="26"/>
  <c r="M12" i="25"/>
  <c r="N17" i="26"/>
  <c r="Y46" i="24"/>
  <c r="Z15" i="25"/>
  <c r="M7" i="25"/>
  <c r="N11" i="25"/>
  <c r="Z41" i="24"/>
  <c r="Z44" i="24"/>
  <c r="N38" i="24"/>
  <c r="Z28" i="24"/>
  <c r="Y42" i="24"/>
  <c r="Y14" i="24"/>
  <c r="Y30" i="24"/>
  <c r="Z11" i="24"/>
  <c r="Z15" i="24"/>
  <c r="Z37" i="24"/>
  <c r="N27" i="24"/>
  <c r="M10" i="25"/>
  <c r="Z26" i="24"/>
  <c r="Z29" i="24"/>
  <c r="Z18" i="24"/>
  <c r="M7" i="24"/>
  <c r="M21" i="24"/>
  <c r="Z31" i="24"/>
  <c r="N14" i="25"/>
  <c r="Y28" i="24"/>
  <c r="Y21" i="24"/>
  <c r="Y19" i="24"/>
  <c r="Z13" i="25"/>
  <c r="N13" i="25"/>
  <c r="C22" i="25"/>
  <c r="M17" i="25"/>
  <c r="M5" i="25"/>
  <c r="M11" i="25"/>
  <c r="N10" i="25"/>
  <c r="N9" i="25"/>
  <c r="Z10" i="25"/>
  <c r="M13" i="25"/>
  <c r="N16" i="25"/>
  <c r="Y24" i="24"/>
  <c r="Y7" i="24"/>
  <c r="Y18" i="24"/>
  <c r="Z17" i="25"/>
  <c r="Z33" i="24"/>
  <c r="Z6" i="25"/>
  <c r="N8" i="25"/>
  <c r="Z5" i="25"/>
  <c r="N33" i="24"/>
  <c r="M16" i="24"/>
  <c r="AM16" i="24" s="1"/>
  <c r="Y10" i="24"/>
  <c r="N17" i="25"/>
  <c r="N5" i="25"/>
  <c r="M8" i="25"/>
  <c r="Z35" i="24"/>
  <c r="Z16" i="24"/>
  <c r="Z25" i="24"/>
  <c r="Z24" i="24"/>
  <c r="N17" i="24"/>
  <c r="Y15" i="24"/>
  <c r="M47" i="24"/>
  <c r="Z45" i="24"/>
  <c r="AN45" i="24" s="1"/>
  <c r="Z36" i="24"/>
  <c r="Z38" i="24"/>
  <c r="Z14" i="24"/>
  <c r="N43" i="24"/>
  <c r="Z19" i="24"/>
  <c r="Z10" i="24"/>
  <c r="Z8" i="24"/>
  <c r="M16" i="25"/>
  <c r="Z21" i="24"/>
  <c r="Z34" i="24"/>
  <c r="Y23" i="24"/>
  <c r="Y22" i="24"/>
  <c r="M15" i="25"/>
  <c r="M14" i="25"/>
  <c r="N12" i="25"/>
  <c r="Z7" i="25"/>
  <c r="Z11" i="25"/>
  <c r="Z16" i="25"/>
  <c r="D22" i="25"/>
  <c r="N6" i="25"/>
  <c r="Y39" i="24"/>
  <c r="Z14" i="25"/>
  <c r="Z12" i="25"/>
  <c r="N6" i="24"/>
  <c r="Z42" i="24"/>
  <c r="AN42" i="24" s="1"/>
  <c r="Z7" i="24"/>
  <c r="AH18" i="20"/>
  <c r="Z12" i="20"/>
  <c r="AJ18" i="20"/>
  <c r="AE18" i="20"/>
  <c r="M13" i="20"/>
  <c r="Y14" i="20"/>
  <c r="L18" i="20"/>
  <c r="P18" i="20"/>
  <c r="AD18" i="20"/>
  <c r="M11" i="20"/>
  <c r="F18" i="20"/>
  <c r="N11" i="20"/>
  <c r="Y11" i="20"/>
  <c r="Z16" i="20"/>
  <c r="Z8" i="20"/>
  <c r="AL18" i="20"/>
  <c r="AF18" i="20"/>
  <c r="K18" i="20"/>
  <c r="Z10" i="20"/>
  <c r="H18" i="20"/>
  <c r="Z11" i="20"/>
  <c r="J18" i="20"/>
  <c r="N10" i="20"/>
  <c r="N5" i="20"/>
  <c r="D18" i="20"/>
  <c r="AO18" i="20"/>
  <c r="N7" i="20"/>
  <c r="M16" i="20"/>
  <c r="Y5" i="20"/>
  <c r="Y8" i="20"/>
  <c r="Z9" i="20"/>
  <c r="Z17" i="20"/>
  <c r="Y12" i="20"/>
  <c r="Y17" i="20"/>
  <c r="AK18" i="20"/>
  <c r="AC18" i="20"/>
  <c r="N12" i="20"/>
  <c r="Y16" i="20"/>
  <c r="N15" i="20"/>
  <c r="M15" i="20"/>
  <c r="X18" i="20"/>
  <c r="M17" i="20"/>
  <c r="M14" i="20"/>
  <c r="N16" i="20"/>
  <c r="G18" i="20"/>
  <c r="AB18" i="20"/>
  <c r="M10" i="20"/>
  <c r="M8" i="20"/>
  <c r="Y15" i="20"/>
  <c r="M5" i="20"/>
  <c r="O18" i="20"/>
  <c r="AI18" i="20"/>
  <c r="Y6" i="20"/>
  <c r="C18" i="20"/>
  <c r="Z5" i="20"/>
  <c r="Z7" i="20"/>
  <c r="M7" i="20"/>
  <c r="M9" i="20"/>
  <c r="Y10" i="20"/>
  <c r="N8" i="20"/>
  <c r="Y7" i="20"/>
  <c r="M6" i="20"/>
  <c r="AG18" i="20"/>
  <c r="M12" i="20"/>
  <c r="S18" i="20"/>
  <c r="AP18" i="20"/>
  <c r="W18" i="20"/>
  <c r="E18" i="20"/>
  <c r="Q18" i="20"/>
  <c r="T18" i="20"/>
  <c r="V18" i="20"/>
  <c r="N13" i="21"/>
  <c r="Y12" i="21"/>
  <c r="M10" i="21"/>
  <c r="Z16" i="21"/>
  <c r="Z9" i="21"/>
  <c r="N15" i="21"/>
  <c r="M5" i="21"/>
  <c r="M12" i="21"/>
  <c r="N43" i="12"/>
  <c r="N44" i="12"/>
  <c r="R18" i="20"/>
  <c r="Y15" i="21"/>
  <c r="N14" i="21"/>
  <c r="M13" i="21"/>
  <c r="Y10" i="21"/>
  <c r="N8" i="21"/>
  <c r="N7" i="21"/>
  <c r="Y14" i="21"/>
  <c r="Z10" i="21"/>
  <c r="Z12" i="21"/>
  <c r="Z13" i="21"/>
  <c r="N11" i="21"/>
  <c r="Y11" i="21"/>
  <c r="Z7" i="21"/>
  <c r="N12" i="21"/>
  <c r="M15" i="21"/>
  <c r="C17" i="21"/>
  <c r="N5" i="21"/>
  <c r="Y16" i="21"/>
  <c r="Y9" i="21"/>
  <c r="Y13" i="21"/>
  <c r="Z6" i="21"/>
  <c r="N16" i="21"/>
  <c r="N9" i="21"/>
  <c r="N6" i="21"/>
  <c r="Z13" i="20"/>
  <c r="Y9" i="20"/>
  <c r="Y13" i="20"/>
  <c r="Z6" i="20"/>
  <c r="N17" i="20"/>
  <c r="N9" i="20"/>
  <c r="N6" i="20"/>
  <c r="Y5" i="21"/>
  <c r="Y6" i="21"/>
  <c r="Y7" i="21"/>
  <c r="M16" i="21"/>
  <c r="M9" i="21"/>
  <c r="D17" i="21"/>
  <c r="Z14" i="21"/>
  <c r="M6" i="21"/>
  <c r="M7" i="21"/>
  <c r="Z15" i="21"/>
  <c r="Z11" i="21"/>
  <c r="M8" i="21"/>
  <c r="M14" i="21"/>
  <c r="M11" i="21"/>
  <c r="N10" i="21"/>
  <c r="Y8" i="21"/>
  <c r="Z5" i="21"/>
  <c r="Z8" i="21"/>
  <c r="U18" i="20"/>
  <c r="Z15" i="20"/>
  <c r="AA18" i="20"/>
  <c r="Z14" i="20"/>
  <c r="N14" i="20"/>
  <c r="I18" i="20"/>
  <c r="N22" i="12"/>
  <c r="M5" i="12"/>
  <c r="N41" i="12"/>
  <c r="N40" i="12"/>
  <c r="N18" i="12"/>
  <c r="N34" i="12"/>
  <c r="M38" i="12"/>
  <c r="Z37" i="12"/>
  <c r="N25" i="12"/>
  <c r="Z21" i="12"/>
  <c r="N6" i="12"/>
  <c r="N14" i="12"/>
  <c r="Z31" i="12"/>
  <c r="N9" i="12"/>
  <c r="N46" i="12"/>
  <c r="N16" i="12"/>
  <c r="N39" i="12"/>
  <c r="N36" i="12"/>
  <c r="N27" i="12"/>
  <c r="Z15" i="12"/>
  <c r="N12" i="12"/>
  <c r="M37" i="12"/>
  <c r="Y37" i="12"/>
  <c r="M24" i="12"/>
  <c r="M23" i="12"/>
  <c r="M32" i="12"/>
  <c r="Y25" i="12"/>
  <c r="M21" i="12"/>
  <c r="M28" i="12"/>
  <c r="Y34" i="12"/>
  <c r="Y20" i="12"/>
  <c r="Y29" i="12"/>
  <c r="M15" i="12"/>
  <c r="Z43" i="12"/>
  <c r="N31" i="12"/>
  <c r="M11" i="12"/>
  <c r="M34" i="12"/>
  <c r="Y18" i="12"/>
  <c r="Y45" i="12"/>
  <c r="Y13" i="12"/>
  <c r="Z33" i="12"/>
  <c r="N42" i="12"/>
  <c r="Z42" i="12"/>
  <c r="Z41" i="12"/>
  <c r="M17" i="12"/>
  <c r="N20" i="12"/>
  <c r="Y30" i="12"/>
  <c r="N45" i="12"/>
  <c r="Y39" i="12"/>
  <c r="N13" i="12"/>
  <c r="Z36" i="12"/>
  <c r="Z46" i="12"/>
  <c r="Z14" i="12"/>
  <c r="Z12" i="12"/>
  <c r="Y31" i="12"/>
  <c r="M8" i="12"/>
  <c r="Y46" i="12"/>
  <c r="Y14" i="12"/>
  <c r="Y6" i="12"/>
  <c r="M13" i="12"/>
  <c r="M14" i="12"/>
  <c r="N32" i="12"/>
  <c r="Y42" i="12"/>
  <c r="Y5" i="12"/>
  <c r="Y8" i="12"/>
  <c r="Z29" i="12"/>
  <c r="Z47" i="12"/>
  <c r="N23" i="12"/>
  <c r="M25" i="12"/>
  <c r="N33" i="12"/>
  <c r="M19" i="12"/>
  <c r="M31" i="12"/>
  <c r="Z32" i="12"/>
  <c r="Z34" i="12"/>
  <c r="Z7" i="12"/>
  <c r="Z13" i="12"/>
  <c r="Y35" i="12"/>
  <c r="M12" i="12"/>
  <c r="M46" i="12"/>
  <c r="Y11" i="12"/>
  <c r="Z40" i="12"/>
  <c r="M27" i="12"/>
  <c r="N35" i="12"/>
  <c r="Z11" i="12"/>
  <c r="Z27" i="12"/>
  <c r="Z16" i="12"/>
  <c r="M33" i="12"/>
  <c r="N19" i="12"/>
  <c r="N26" i="12"/>
  <c r="M20" i="12"/>
  <c r="Z10" i="12"/>
  <c r="Z39" i="12"/>
  <c r="Z24" i="12"/>
  <c r="Y7" i="12"/>
  <c r="N5" i="12"/>
  <c r="Y23" i="12"/>
  <c r="Z5" i="12"/>
  <c r="N29" i="12"/>
  <c r="M45" i="12"/>
  <c r="N17" i="12"/>
  <c r="N30" i="12"/>
  <c r="N47" i="12"/>
  <c r="M47" i="12"/>
  <c r="Z6" i="12"/>
  <c r="Y27" i="12"/>
  <c r="Z44" i="12"/>
  <c r="M9" i="12"/>
  <c r="M7" i="12"/>
  <c r="M10" i="12"/>
  <c r="Y38" i="12"/>
  <c r="Y17" i="12"/>
  <c r="M36" i="12"/>
  <c r="Z30" i="12"/>
  <c r="M6" i="12"/>
  <c r="N8" i="12"/>
  <c r="M30" i="12"/>
  <c r="M42" i="12"/>
  <c r="Y41" i="12"/>
  <c r="Y9" i="12"/>
  <c r="Y44" i="12"/>
  <c r="Y32" i="12"/>
  <c r="Y12" i="12"/>
  <c r="Y47" i="12"/>
  <c r="Z45" i="12"/>
  <c r="M22" i="12"/>
  <c r="Y10" i="12"/>
  <c r="M26" i="12"/>
  <c r="Y26" i="12"/>
  <c r="Y21" i="12"/>
  <c r="Z22" i="12"/>
  <c r="Y36" i="12"/>
  <c r="Y24" i="12"/>
  <c r="M43" i="12"/>
  <c r="N37" i="12"/>
  <c r="M41" i="12"/>
  <c r="N11" i="12"/>
  <c r="M40" i="12"/>
  <c r="N21" i="12"/>
  <c r="Y43" i="12"/>
  <c r="Z28" i="12"/>
  <c r="Y40" i="12"/>
  <c r="Z19" i="12"/>
  <c r="M44" i="12"/>
  <c r="Z26" i="12"/>
  <c r="Z17" i="12"/>
  <c r="M39" i="12"/>
  <c r="Z9" i="12"/>
  <c r="N7" i="12"/>
  <c r="M29" i="12"/>
  <c r="N38" i="12"/>
  <c r="N15" i="12"/>
  <c r="M35" i="12"/>
  <c r="N10" i="12"/>
  <c r="Z20" i="12"/>
  <c r="Z25" i="12"/>
  <c r="Z38" i="12"/>
  <c r="Z23" i="12"/>
  <c r="Z8" i="12"/>
  <c r="Y19" i="12"/>
  <c r="M16" i="12"/>
  <c r="N28" i="12"/>
  <c r="N24" i="12"/>
  <c r="M18" i="12"/>
  <c r="Y22" i="12"/>
  <c r="Y33" i="12"/>
  <c r="Z18" i="12"/>
  <c r="Y28" i="12"/>
  <c r="Y16" i="12"/>
  <c r="Y15" i="12"/>
  <c r="Z35" i="12"/>
  <c r="Y17" i="26" l="1"/>
  <c r="AN5" i="26"/>
  <c r="AN17" i="26" s="1"/>
  <c r="AM15" i="26"/>
  <c r="AM14" i="26"/>
  <c r="M17" i="26"/>
  <c r="AN40" i="24"/>
  <c r="AM43" i="24"/>
  <c r="AN27" i="24"/>
  <c r="AN39" i="24"/>
  <c r="AM26" i="24"/>
  <c r="AM17" i="24"/>
  <c r="AM20" i="24"/>
  <c r="AN43" i="24"/>
  <c r="AM47" i="24"/>
  <c r="AM42" i="24"/>
  <c r="AM8" i="24"/>
  <c r="AN32" i="24"/>
  <c r="AN6" i="24"/>
  <c r="AM37" i="24"/>
  <c r="AM12" i="24"/>
  <c r="AM29" i="24"/>
  <c r="AM9" i="24"/>
  <c r="AN22" i="24"/>
  <c r="AN30" i="24"/>
  <c r="AM38" i="24"/>
  <c r="AN13" i="24"/>
  <c r="AN17" i="24"/>
  <c r="AM32" i="24"/>
  <c r="AM34" i="24"/>
  <c r="AN12" i="24"/>
  <c r="AM27" i="24"/>
  <c r="AM41" i="24"/>
  <c r="AM25" i="24"/>
  <c r="AM36" i="24"/>
  <c r="AN28" i="24"/>
  <c r="AN46" i="24"/>
  <c r="AM40" i="24"/>
  <c r="AN18" i="24"/>
  <c r="AM44" i="24"/>
  <c r="AN20" i="24"/>
  <c r="AM6" i="24"/>
  <c r="AN47" i="24"/>
  <c r="AM11" i="24"/>
  <c r="AM13" i="24"/>
  <c r="AM33" i="24"/>
  <c r="AM45" i="24"/>
  <c r="AN23" i="24"/>
  <c r="AN5" i="24"/>
  <c r="AM10" i="20"/>
  <c r="AN10" i="20"/>
  <c r="AM17" i="20"/>
  <c r="AM24" i="24"/>
  <c r="AN21" i="24"/>
  <c r="AN19" i="24"/>
  <c r="AM30" i="24"/>
  <c r="AM23" i="24"/>
  <c r="AN8" i="24"/>
  <c r="AN9" i="24"/>
  <c r="AN34" i="24"/>
  <c r="AN13" i="20"/>
  <c r="AM28" i="24"/>
  <c r="AN31" i="24"/>
  <c r="AM15" i="24"/>
  <c r="AN26" i="24"/>
  <c r="AN25" i="24"/>
  <c r="AM19" i="24"/>
  <c r="AN14" i="24"/>
  <c r="AN16" i="24"/>
  <c r="AM22" i="24"/>
  <c r="AN35" i="24"/>
  <c r="AN15" i="24"/>
  <c r="AM31" i="24"/>
  <c r="AN36" i="24"/>
  <c r="AM18" i="24"/>
  <c r="AN11" i="24"/>
  <c r="AN7" i="24"/>
  <c r="AN24" i="24"/>
  <c r="AN15" i="20"/>
  <c r="AN9" i="20"/>
  <c r="AN37" i="24"/>
  <c r="AM14" i="24"/>
  <c r="AN44" i="24"/>
  <c r="AM35" i="24"/>
  <c r="AM10" i="24"/>
  <c r="AN29" i="24"/>
  <c r="AN41" i="24"/>
  <c r="AM8" i="20"/>
  <c r="AN16" i="20"/>
  <c r="AN12" i="20"/>
  <c r="AM5" i="24"/>
  <c r="AN15" i="21"/>
  <c r="AN8" i="20"/>
  <c r="AN7" i="20"/>
  <c r="AM11" i="20"/>
  <c r="M48" i="24"/>
  <c r="N48" i="24"/>
  <c r="AM46" i="24"/>
  <c r="AM12" i="20"/>
  <c r="AM15" i="20"/>
  <c r="AM9" i="25"/>
  <c r="AN10" i="24"/>
  <c r="AN7" i="25"/>
  <c r="AN33" i="24"/>
  <c r="Y48" i="24"/>
  <c r="Z48" i="24"/>
  <c r="AN5" i="20"/>
  <c r="AN11" i="20"/>
  <c r="AM38" i="12"/>
  <c r="AN18" i="12"/>
  <c r="AM15" i="25"/>
  <c r="AM5" i="25"/>
  <c r="AN9" i="25"/>
  <c r="AN5" i="25"/>
  <c r="AN15" i="25"/>
  <c r="AN17" i="25"/>
  <c r="AN8" i="25"/>
  <c r="AM12" i="25"/>
  <c r="AN6" i="25"/>
  <c r="AM16" i="25"/>
  <c r="AM6" i="25"/>
  <c r="AM13" i="25"/>
  <c r="AM17" i="25"/>
  <c r="AM5" i="20"/>
  <c r="AM8" i="25"/>
  <c r="N22" i="25"/>
  <c r="AM39" i="24"/>
  <c r="Z22" i="25"/>
  <c r="M22" i="25"/>
  <c r="AN13" i="25"/>
  <c r="AN14" i="25"/>
  <c r="AM21" i="24"/>
  <c r="AM10" i="25"/>
  <c r="AM14" i="25"/>
  <c r="Y22" i="25"/>
  <c r="AN10" i="25"/>
  <c r="AN11" i="25"/>
  <c r="AN12" i="25"/>
  <c r="AN16" i="25"/>
  <c r="AM11" i="25"/>
  <c r="AM7" i="24"/>
  <c r="AN38" i="24"/>
  <c r="AM7" i="25"/>
  <c r="AM5" i="12"/>
  <c r="AM6" i="20"/>
  <c r="AM13" i="20"/>
  <c r="N18" i="20"/>
  <c r="AM9" i="20"/>
  <c r="AM14" i="20"/>
  <c r="AM16" i="20"/>
  <c r="AN17" i="20"/>
  <c r="AM7" i="20"/>
  <c r="AN6" i="20"/>
  <c r="M18" i="20"/>
  <c r="AN13" i="21"/>
  <c r="AM9" i="21"/>
  <c r="AN9" i="21"/>
  <c r="AM6" i="21"/>
  <c r="AM15" i="21"/>
  <c r="AM11" i="21"/>
  <c r="AM5" i="21"/>
  <c r="AM10" i="21"/>
  <c r="AM12" i="21"/>
  <c r="AN14" i="21"/>
  <c r="AM14" i="21"/>
  <c r="AM16" i="21"/>
  <c r="AN16" i="21"/>
  <c r="AN10" i="21"/>
  <c r="AN6" i="21"/>
  <c r="AN40" i="12"/>
  <c r="AM13" i="12"/>
  <c r="AN43" i="12"/>
  <c r="AN46" i="12"/>
  <c r="AN11" i="21"/>
  <c r="AM8" i="21"/>
  <c r="Y18" i="20"/>
  <c r="AM7" i="21"/>
  <c r="N17" i="21"/>
  <c r="AN5" i="21"/>
  <c r="AN12" i="21"/>
  <c r="Y17" i="21"/>
  <c r="AN7" i="21"/>
  <c r="Z18" i="20"/>
  <c r="Z17" i="21"/>
  <c r="AN8" i="21"/>
  <c r="AM13" i="21"/>
  <c r="AN14" i="20"/>
  <c r="M17" i="21"/>
  <c r="AN41" i="12"/>
  <c r="AN25" i="12"/>
  <c r="AN15" i="12"/>
  <c r="AM30" i="12"/>
  <c r="AM25" i="12"/>
  <c r="AN14" i="12"/>
  <c r="AM15" i="12"/>
  <c r="AN21" i="12"/>
  <c r="AN36" i="12"/>
  <c r="AM23" i="12"/>
  <c r="AN9" i="12"/>
  <c r="AM37" i="12"/>
  <c r="AN39" i="12"/>
  <c r="AN12" i="12"/>
  <c r="AN31" i="12"/>
  <c r="AM18" i="12"/>
  <c r="AM24" i="12"/>
  <c r="AN37" i="12"/>
  <c r="AN27" i="12"/>
  <c r="AM32" i="12"/>
  <c r="AM34" i="12"/>
  <c r="AM28" i="12"/>
  <c r="AN45" i="12"/>
  <c r="AM42" i="12"/>
  <c r="AN42" i="12"/>
  <c r="AM29" i="12"/>
  <c r="AN10" i="12"/>
  <c r="AM20" i="12"/>
  <c r="AM33" i="12"/>
  <c r="AM21" i="12"/>
  <c r="AN7" i="12"/>
  <c r="AM6" i="12"/>
  <c r="AM17" i="12"/>
  <c r="AM45" i="12"/>
  <c r="AM11" i="12"/>
  <c r="AM35" i="12"/>
  <c r="AM46" i="12"/>
  <c r="AN11" i="12"/>
  <c r="AN33" i="12"/>
  <c r="AN22" i="12"/>
  <c r="AN20" i="12"/>
  <c r="AN38" i="12"/>
  <c r="AM39" i="12"/>
  <c r="AN47" i="12"/>
  <c r="AN29" i="12"/>
  <c r="AM41" i="12"/>
  <c r="AM9" i="12"/>
  <c r="AN16" i="12"/>
  <c r="AN34" i="12"/>
  <c r="AM44" i="12"/>
  <c r="AN6" i="12"/>
  <c r="AN8" i="12"/>
  <c r="AN28" i="12"/>
  <c r="AM14" i="12"/>
  <c r="AM26" i="12"/>
  <c r="AM10" i="12"/>
  <c r="AN13" i="12"/>
  <c r="AM31" i="12"/>
  <c r="AN30" i="12"/>
  <c r="AM27" i="12"/>
  <c r="AM40" i="12"/>
  <c r="AM36" i="12"/>
  <c r="AM7" i="12"/>
  <c r="AN17" i="12"/>
  <c r="AN24" i="12"/>
  <c r="AM12" i="12"/>
  <c r="AN23" i="12"/>
  <c r="AM16" i="12"/>
  <c r="AM43" i="12"/>
  <c r="AM22" i="12"/>
  <c r="AM47" i="12"/>
  <c r="AN5" i="12"/>
  <c r="AN26" i="12"/>
  <c r="AM19" i="12"/>
  <c r="AM8" i="12"/>
  <c r="AN44" i="12"/>
  <c r="AN19" i="12"/>
  <c r="AN35" i="12"/>
  <c r="AN32" i="12"/>
  <c r="AO53" i="13"/>
  <c r="AK53" i="13"/>
  <c r="AI53" i="13"/>
  <c r="AG53" i="13"/>
  <c r="AE53" i="13"/>
  <c r="AC53" i="13"/>
  <c r="AA53" i="13"/>
  <c r="W53" i="13"/>
  <c r="U53" i="13"/>
  <c r="S53" i="13"/>
  <c r="Q53" i="13"/>
  <c r="O53" i="13"/>
  <c r="K53" i="13"/>
  <c r="I53" i="13"/>
  <c r="G53" i="13"/>
  <c r="E53" i="13"/>
  <c r="C53" i="13"/>
  <c r="D3" i="13"/>
  <c r="AM17" i="26" l="1"/>
  <c r="AN48" i="24"/>
  <c r="AM48" i="24"/>
  <c r="AN18" i="20"/>
  <c r="AM22" i="25"/>
  <c r="AN22" i="25"/>
  <c r="AM18" i="20"/>
  <c r="AM17" i="21"/>
  <c r="AN17" i="21"/>
  <c r="Y53" i="13"/>
  <c r="M53" i="13"/>
  <c r="AP53" i="13"/>
  <c r="AL53" i="13"/>
  <c r="AH53" i="13"/>
  <c r="AD53" i="13"/>
  <c r="Z53" i="13"/>
  <c r="V53" i="13"/>
  <c r="R53" i="13"/>
  <c r="N53" i="13"/>
  <c r="J53" i="13"/>
  <c r="F53" i="13"/>
  <c r="AN53" i="13"/>
  <c r="AJ53" i="13"/>
  <c r="AF53" i="13"/>
  <c r="AB53" i="13"/>
  <c r="X53" i="13"/>
  <c r="T53" i="13"/>
  <c r="P53" i="13"/>
  <c r="L53" i="13"/>
  <c r="H53" i="13"/>
  <c r="D53" i="13"/>
  <c r="K50" i="13" l="1"/>
  <c r="O10" i="13"/>
  <c r="O14" i="13"/>
  <c r="O18" i="13"/>
  <c r="O22" i="13"/>
  <c r="O26" i="13"/>
  <c r="O30" i="13"/>
  <c r="O34" i="13"/>
  <c r="O38" i="13"/>
  <c r="O42" i="13"/>
  <c r="O46" i="13"/>
  <c r="O50" i="13"/>
  <c r="C10" i="13"/>
  <c r="C26" i="13"/>
  <c r="C38" i="13"/>
  <c r="C46" i="13"/>
  <c r="E22" i="13"/>
  <c r="E34" i="13"/>
  <c r="E38" i="13"/>
  <c r="E50" i="13"/>
  <c r="G10" i="13"/>
  <c r="G18" i="13"/>
  <c r="G26" i="13"/>
  <c r="G34" i="13"/>
  <c r="G42" i="13"/>
  <c r="G50" i="13"/>
  <c r="I14" i="13"/>
  <c r="I22" i="13"/>
  <c r="I26" i="13"/>
  <c r="I34" i="13"/>
  <c r="I42" i="13"/>
  <c r="I50" i="13"/>
  <c r="K10" i="13"/>
  <c r="K18" i="13"/>
  <c r="K26" i="13"/>
  <c r="K34" i="13"/>
  <c r="K38" i="13"/>
  <c r="C14" i="13"/>
  <c r="C22" i="13"/>
  <c r="C34" i="13"/>
  <c r="C50" i="13"/>
  <c r="E10" i="13"/>
  <c r="E18" i="13"/>
  <c r="E30" i="13"/>
  <c r="E46" i="13"/>
  <c r="G14" i="13"/>
  <c r="G22" i="13"/>
  <c r="G30" i="13"/>
  <c r="G38" i="13"/>
  <c r="G46" i="13"/>
  <c r="I10" i="13"/>
  <c r="I18" i="13"/>
  <c r="I30" i="13"/>
  <c r="I38" i="13"/>
  <c r="I46" i="13"/>
  <c r="K14" i="13"/>
  <c r="K22" i="13"/>
  <c r="K30" i="13"/>
  <c r="K42" i="13"/>
  <c r="K46" i="13"/>
  <c r="C18" i="13"/>
  <c r="C30" i="13"/>
  <c r="C42" i="13"/>
  <c r="E14" i="13"/>
  <c r="E26" i="13"/>
  <c r="E42" i="13"/>
  <c r="Q10" i="13"/>
  <c r="Q14" i="13"/>
  <c r="Q18" i="13"/>
  <c r="Q22" i="13"/>
  <c r="Q26" i="13"/>
  <c r="Q30" i="13"/>
  <c r="Q34" i="13"/>
  <c r="Q38" i="13"/>
  <c r="Q42" i="13"/>
  <c r="Q46" i="13"/>
  <c r="Q50" i="13"/>
  <c r="S10" i="13"/>
  <c r="S14" i="13"/>
  <c r="S18" i="13"/>
  <c r="S22" i="13"/>
  <c r="S26" i="13"/>
  <c r="S30" i="13"/>
  <c r="S34" i="13"/>
  <c r="S38" i="13"/>
  <c r="S42" i="13"/>
  <c r="S46" i="13"/>
  <c r="S50" i="13"/>
  <c r="U10" i="13"/>
  <c r="U14" i="13"/>
  <c r="U18" i="13"/>
  <c r="U22" i="13"/>
  <c r="U26" i="13"/>
  <c r="U30" i="13"/>
  <c r="U34" i="13"/>
  <c r="U38" i="13"/>
  <c r="U42" i="13"/>
  <c r="U46" i="13"/>
  <c r="U50" i="13"/>
  <c r="W10" i="13"/>
  <c r="W14" i="13"/>
  <c r="W18" i="13"/>
  <c r="W22" i="13"/>
  <c r="W26" i="13"/>
  <c r="W30" i="13"/>
  <c r="W34" i="13"/>
  <c r="W38" i="13"/>
  <c r="W42" i="13"/>
  <c r="W46" i="13"/>
  <c r="W50" i="13"/>
  <c r="AA10" i="13"/>
  <c r="AA14" i="13"/>
  <c r="AA18" i="13"/>
  <c r="AA22" i="13"/>
  <c r="AA26" i="13"/>
  <c r="AA30" i="13"/>
  <c r="AA34" i="13"/>
  <c r="AA38" i="13"/>
  <c r="AA42" i="13"/>
  <c r="AA46" i="13"/>
  <c r="AA50" i="13"/>
  <c r="AC10" i="13"/>
  <c r="AC14" i="13"/>
  <c r="AC18" i="13"/>
  <c r="AC22" i="13"/>
  <c r="AC26" i="13"/>
  <c r="AC30" i="13"/>
  <c r="AC34" i="13"/>
  <c r="AC38" i="13"/>
  <c r="AC42" i="13"/>
  <c r="AC46" i="13"/>
  <c r="AC50" i="13"/>
  <c r="AE10" i="13"/>
  <c r="AE14" i="13"/>
  <c r="AE18" i="13"/>
  <c r="AE22" i="13"/>
  <c r="AE26" i="13"/>
  <c r="AE30" i="13"/>
  <c r="AE34" i="13"/>
  <c r="AE38" i="13"/>
  <c r="AE42" i="13"/>
  <c r="AE46" i="13"/>
  <c r="AE50" i="13"/>
  <c r="AG10" i="13"/>
  <c r="AG14" i="13"/>
  <c r="AG18" i="13"/>
  <c r="AG22" i="13"/>
  <c r="AG26" i="13"/>
  <c r="AG30" i="13"/>
  <c r="AG34" i="13"/>
  <c r="AG38" i="13"/>
  <c r="AG42" i="13"/>
  <c r="AG46" i="13"/>
  <c r="AG50" i="13"/>
  <c r="AI10" i="13"/>
  <c r="AI14" i="13"/>
  <c r="AI18" i="13"/>
  <c r="AI22" i="13"/>
  <c r="AI26" i="13"/>
  <c r="AI30" i="13"/>
  <c r="AI34" i="13"/>
  <c r="AI38" i="13"/>
  <c r="AI42" i="13"/>
  <c r="AI46" i="13"/>
  <c r="AI50" i="13"/>
  <c r="AK10" i="13"/>
  <c r="AK14" i="13"/>
  <c r="AK18" i="13"/>
  <c r="AK22" i="13"/>
  <c r="AK26" i="13"/>
  <c r="AK30" i="13"/>
  <c r="AK34" i="13"/>
  <c r="AK38" i="13"/>
  <c r="AK42" i="13"/>
  <c r="AK46" i="13"/>
  <c r="AK50" i="13"/>
  <c r="AO10" i="13"/>
  <c r="AO14" i="13"/>
  <c r="AO18" i="13"/>
  <c r="AO22" i="13"/>
  <c r="AO26" i="13"/>
  <c r="AO30" i="13"/>
  <c r="AO34" i="13"/>
  <c r="AO38" i="13"/>
  <c r="AO42" i="13"/>
  <c r="AO46" i="13"/>
  <c r="AO50" i="13"/>
  <c r="C9" i="13"/>
  <c r="C13" i="13"/>
  <c r="C17" i="13"/>
  <c r="C21" i="13"/>
  <c r="C25" i="13"/>
  <c r="C29" i="13"/>
  <c r="C33" i="13"/>
  <c r="C37" i="13"/>
  <c r="C41" i="13"/>
  <c r="C45" i="13"/>
  <c r="C49" i="13"/>
  <c r="E9" i="13"/>
  <c r="E13" i="13"/>
  <c r="E17" i="13"/>
  <c r="E21" i="13"/>
  <c r="E25" i="13"/>
  <c r="E29" i="13"/>
  <c r="E33" i="13"/>
  <c r="E37" i="13"/>
  <c r="E41" i="13"/>
  <c r="E45" i="13"/>
  <c r="E49" i="13"/>
  <c r="G9" i="13"/>
  <c r="G13" i="13"/>
  <c r="G17" i="13"/>
  <c r="G21" i="13"/>
  <c r="G25" i="13"/>
  <c r="G29" i="13"/>
  <c r="G33" i="13"/>
  <c r="G37" i="13"/>
  <c r="G41" i="13"/>
  <c r="G45" i="13"/>
  <c r="G49" i="13"/>
  <c r="I9" i="13"/>
  <c r="I13" i="13"/>
  <c r="I17" i="13"/>
  <c r="I21" i="13"/>
  <c r="I25" i="13"/>
  <c r="I29" i="13"/>
  <c r="I33" i="13"/>
  <c r="I37" i="13"/>
  <c r="I41" i="13"/>
  <c r="I45" i="13"/>
  <c r="I49" i="13"/>
  <c r="K9" i="13"/>
  <c r="K13" i="13"/>
  <c r="K17" i="13"/>
  <c r="K21" i="13"/>
  <c r="K25" i="13"/>
  <c r="K29" i="13"/>
  <c r="K33" i="13"/>
  <c r="K37" i="13"/>
  <c r="K41" i="13"/>
  <c r="K45" i="13"/>
  <c r="K49" i="13"/>
  <c r="O9" i="13"/>
  <c r="O13" i="13"/>
  <c r="O17" i="13"/>
  <c r="O21" i="13"/>
  <c r="O25" i="13"/>
  <c r="O29" i="13"/>
  <c r="O33" i="13"/>
  <c r="O37" i="13"/>
  <c r="O41" i="13"/>
  <c r="O45" i="13"/>
  <c r="O49" i="13"/>
  <c r="Q9" i="13"/>
  <c r="Q13" i="13"/>
  <c r="Q17" i="13"/>
  <c r="Q21" i="13"/>
  <c r="Q25" i="13"/>
  <c r="Q29" i="13"/>
  <c r="Q33" i="13"/>
  <c r="Q37" i="13"/>
  <c r="Q41" i="13"/>
  <c r="Q45" i="13"/>
  <c r="Q49" i="13"/>
  <c r="S9" i="13"/>
  <c r="S13" i="13"/>
  <c r="S17" i="13"/>
  <c r="S21" i="13"/>
  <c r="S25" i="13"/>
  <c r="S29" i="13"/>
  <c r="S33" i="13"/>
  <c r="S37" i="13"/>
  <c r="S41" i="13"/>
  <c r="S45" i="13"/>
  <c r="S49" i="13"/>
  <c r="U9" i="13"/>
  <c r="U13" i="13"/>
  <c r="U17" i="13"/>
  <c r="U21" i="13"/>
  <c r="U25" i="13"/>
  <c r="U29" i="13"/>
  <c r="U33" i="13"/>
  <c r="U37" i="13"/>
  <c r="U41" i="13"/>
  <c r="U45" i="13"/>
  <c r="U49" i="13"/>
  <c r="C8" i="13"/>
  <c r="W11" i="13"/>
  <c r="W15" i="13"/>
  <c r="W19" i="13"/>
  <c r="W23" i="13"/>
  <c r="W27" i="13"/>
  <c r="W31" i="13"/>
  <c r="W35" i="13"/>
  <c r="W39" i="13"/>
  <c r="W43" i="13"/>
  <c r="W47" i="13"/>
  <c r="AA11" i="13"/>
  <c r="AA15" i="13"/>
  <c r="AA19" i="13"/>
  <c r="AA23" i="13"/>
  <c r="AA27" i="13"/>
  <c r="AA31" i="13"/>
  <c r="AA35" i="13"/>
  <c r="AA39" i="13"/>
  <c r="AA43" i="13"/>
  <c r="AA47" i="13"/>
  <c r="C12" i="13"/>
  <c r="C16" i="13"/>
  <c r="C20" i="13"/>
  <c r="C24" i="13"/>
  <c r="C28" i="13"/>
  <c r="C32" i="13"/>
  <c r="C36" i="13"/>
  <c r="C40" i="13"/>
  <c r="C44" i="13"/>
  <c r="C48" i="13"/>
  <c r="E8" i="13"/>
  <c r="E12" i="13"/>
  <c r="E16" i="13"/>
  <c r="E20" i="13"/>
  <c r="E24" i="13"/>
  <c r="E28" i="13"/>
  <c r="E32" i="13"/>
  <c r="E36" i="13"/>
  <c r="E40" i="13"/>
  <c r="E44" i="13"/>
  <c r="E48" i="13"/>
  <c r="G8" i="13"/>
  <c r="G12" i="13"/>
  <c r="G16" i="13"/>
  <c r="AC11" i="13"/>
  <c r="AC15" i="13"/>
  <c r="AC19" i="13"/>
  <c r="AC23" i="13"/>
  <c r="AC27" i="13"/>
  <c r="AC31" i="13"/>
  <c r="AC35" i="13"/>
  <c r="AC39" i="13"/>
  <c r="AC43" i="13"/>
  <c r="AC47" i="13"/>
  <c r="AE11" i="13"/>
  <c r="AE15" i="13"/>
  <c r="AE19" i="13"/>
  <c r="AE23" i="13"/>
  <c r="AE27" i="13"/>
  <c r="AE31" i="13"/>
  <c r="AE35" i="13"/>
  <c r="AE39" i="13"/>
  <c r="AE43" i="13"/>
  <c r="AE47" i="13"/>
  <c r="AG11" i="13"/>
  <c r="AG15" i="13"/>
  <c r="AG19" i="13"/>
  <c r="AG23" i="13"/>
  <c r="AG27" i="13"/>
  <c r="AG31" i="13"/>
  <c r="AG35" i="13"/>
  <c r="AG39" i="13"/>
  <c r="AG43" i="13"/>
  <c r="AG47" i="13"/>
  <c r="G20" i="13"/>
  <c r="G24" i="13"/>
  <c r="G28" i="13"/>
  <c r="G32" i="13"/>
  <c r="G36" i="13"/>
  <c r="G40" i="13"/>
  <c r="G44" i="13"/>
  <c r="G48" i="13"/>
  <c r="I8" i="13"/>
  <c r="I12" i="13"/>
  <c r="I16" i="13"/>
  <c r="I20" i="13"/>
  <c r="I24" i="13"/>
  <c r="I28" i="13"/>
  <c r="I32" i="13"/>
  <c r="I36" i="13"/>
  <c r="I40" i="13"/>
  <c r="I44" i="13"/>
  <c r="I48" i="13"/>
  <c r="K8" i="13"/>
  <c r="K12" i="13"/>
  <c r="K16" i="13"/>
  <c r="K20" i="13"/>
  <c r="K24" i="13"/>
  <c r="K28" i="13"/>
  <c r="K32" i="13"/>
  <c r="K36" i="13"/>
  <c r="K40" i="13"/>
  <c r="K44" i="13"/>
  <c r="K48" i="13"/>
  <c r="O8" i="13"/>
  <c r="O12" i="13"/>
  <c r="O16" i="13"/>
  <c r="O20" i="13"/>
  <c r="O24" i="13"/>
  <c r="O28" i="13"/>
  <c r="O32" i="13"/>
  <c r="O36" i="13"/>
  <c r="O40" i="13"/>
  <c r="O44" i="13"/>
  <c r="O48" i="13"/>
  <c r="Q8" i="13"/>
  <c r="Q12" i="13"/>
  <c r="Q16" i="13"/>
  <c r="Q20" i="13"/>
  <c r="Q24" i="13"/>
  <c r="Q28" i="13"/>
  <c r="Q32" i="13"/>
  <c r="Q36" i="13"/>
  <c r="Q40" i="13"/>
  <c r="Q44" i="13"/>
  <c r="Q48" i="13"/>
  <c r="S8" i="13"/>
  <c r="S12" i="13"/>
  <c r="S16" i="13"/>
  <c r="S20" i="13"/>
  <c r="S24" i="13"/>
  <c r="S28" i="13"/>
  <c r="S32" i="13"/>
  <c r="S36" i="13"/>
  <c r="S40" i="13"/>
  <c r="S44" i="13"/>
  <c r="S48" i="13"/>
  <c r="U8" i="13"/>
  <c r="U12" i="13"/>
  <c r="U16" i="13"/>
  <c r="U20" i="13"/>
  <c r="U24" i="13"/>
  <c r="U28" i="13"/>
  <c r="U32" i="13"/>
  <c r="U36" i="13"/>
  <c r="U40" i="13"/>
  <c r="U44" i="13"/>
  <c r="U48" i="13"/>
  <c r="W8" i="13"/>
  <c r="W12" i="13"/>
  <c r="W16" i="13"/>
  <c r="W20" i="13"/>
  <c r="W24" i="13"/>
  <c r="W28" i="13"/>
  <c r="W32" i="13"/>
  <c r="W36" i="13"/>
  <c r="W40" i="13"/>
  <c r="W44" i="13"/>
  <c r="W48" i="13"/>
  <c r="W9" i="13"/>
  <c r="W13" i="13"/>
  <c r="W17" i="13"/>
  <c r="AI11" i="13"/>
  <c r="AI15" i="13"/>
  <c r="AI19" i="13"/>
  <c r="AI23" i="13"/>
  <c r="AI27" i="13"/>
  <c r="AI31" i="13"/>
  <c r="AI35" i="13"/>
  <c r="AI39" i="13"/>
  <c r="AI43" i="13"/>
  <c r="AI47" i="13"/>
  <c r="AK11" i="13"/>
  <c r="AK15" i="13"/>
  <c r="AK19" i="13"/>
  <c r="AK23" i="13"/>
  <c r="AK27" i="13"/>
  <c r="AK31" i="13"/>
  <c r="AK35" i="13"/>
  <c r="AK39" i="13"/>
  <c r="AK43" i="13"/>
  <c r="AK47" i="13"/>
  <c r="AO11" i="13"/>
  <c r="AO15" i="13"/>
  <c r="AO19" i="13"/>
  <c r="AO23" i="13"/>
  <c r="AO27" i="13"/>
  <c r="AO31" i="13"/>
  <c r="AO35" i="13"/>
  <c r="AO39" i="13"/>
  <c r="AO43" i="13"/>
  <c r="AO47" i="13"/>
  <c r="AA8" i="13"/>
  <c r="AA12" i="13"/>
  <c r="AA16" i="13"/>
  <c r="AA20" i="13"/>
  <c r="AA24" i="13"/>
  <c r="AA28" i="13"/>
  <c r="AA32" i="13"/>
  <c r="AA36" i="13"/>
  <c r="AA40" i="13"/>
  <c r="AA44" i="13"/>
  <c r="AA48" i="13"/>
  <c r="AC8" i="13"/>
  <c r="AC12" i="13"/>
  <c r="AC16" i="13"/>
  <c r="AC20" i="13"/>
  <c r="AC24" i="13"/>
  <c r="AC28" i="13"/>
  <c r="AC32" i="13"/>
  <c r="AC36" i="13"/>
  <c r="AC40" i="13"/>
  <c r="AC44" i="13"/>
  <c r="AC48" i="13"/>
  <c r="AE8" i="13"/>
  <c r="AE12" i="13"/>
  <c r="AE16" i="13"/>
  <c r="AE20" i="13"/>
  <c r="AE24" i="13"/>
  <c r="AE28" i="13"/>
  <c r="AE32" i="13"/>
  <c r="AE36" i="13"/>
  <c r="AE40" i="13"/>
  <c r="AE44" i="13"/>
  <c r="AE48" i="13"/>
  <c r="AG8" i="13"/>
  <c r="AG12" i="13"/>
  <c r="AG16" i="13"/>
  <c r="AG20" i="13"/>
  <c r="AG24" i="13"/>
  <c r="AG28" i="13"/>
  <c r="AG32" i="13"/>
  <c r="AG36" i="13"/>
  <c r="AG40" i="13"/>
  <c r="AG44" i="13"/>
  <c r="AG48" i="13"/>
  <c r="AI8" i="13"/>
  <c r="AI12" i="13"/>
  <c r="AI16" i="13"/>
  <c r="AI20" i="13"/>
  <c r="AI24" i="13"/>
  <c r="AI28" i="13"/>
  <c r="AI32" i="13"/>
  <c r="AI36" i="13"/>
  <c r="AI40" i="13"/>
  <c r="AI44" i="13"/>
  <c r="AI48" i="13"/>
  <c r="AK8" i="13"/>
  <c r="AK12" i="13"/>
  <c r="AK16" i="13"/>
  <c r="AK20" i="13"/>
  <c r="AK24" i="13"/>
  <c r="AK28" i="13"/>
  <c r="AK32" i="13"/>
  <c r="AK36" i="13"/>
  <c r="AK40" i="13"/>
  <c r="AK44" i="13"/>
  <c r="AK48" i="13"/>
  <c r="AO8" i="13"/>
  <c r="AO12" i="13"/>
  <c r="AO16" i="13"/>
  <c r="AO20" i="13"/>
  <c r="AO24" i="13"/>
  <c r="AO28" i="13"/>
  <c r="AO32" i="13"/>
  <c r="AO36" i="13"/>
  <c r="AO40" i="13"/>
  <c r="AO44" i="13"/>
  <c r="AO48" i="13"/>
  <c r="W21" i="13"/>
  <c r="W25" i="13"/>
  <c r="W29" i="13"/>
  <c r="W33" i="13"/>
  <c r="W37" i="13"/>
  <c r="W41" i="13"/>
  <c r="W45" i="13"/>
  <c r="W49" i="13"/>
  <c r="AA9" i="13"/>
  <c r="AA13" i="13"/>
  <c r="AA17" i="13"/>
  <c r="AA21" i="13"/>
  <c r="AA25" i="13"/>
  <c r="AA29" i="13"/>
  <c r="AA33" i="13"/>
  <c r="AA37" i="13"/>
  <c r="AA41" i="13"/>
  <c r="AA45" i="13"/>
  <c r="AA49" i="13"/>
  <c r="AC9" i="13"/>
  <c r="AC13" i="13"/>
  <c r="AC17" i="13"/>
  <c r="AC21" i="13"/>
  <c r="AC25" i="13"/>
  <c r="AC29" i="13"/>
  <c r="AC33" i="13"/>
  <c r="AC37" i="13"/>
  <c r="AC41" i="13"/>
  <c r="AC45" i="13"/>
  <c r="AC49" i="13"/>
  <c r="AE9" i="13"/>
  <c r="AE13" i="13"/>
  <c r="AE17" i="13"/>
  <c r="AE21" i="13"/>
  <c r="AE25" i="13"/>
  <c r="AE29" i="13"/>
  <c r="AE33" i="13"/>
  <c r="AE37" i="13"/>
  <c r="AE41" i="13"/>
  <c r="AE45" i="13"/>
  <c r="AE49" i="13"/>
  <c r="AG9" i="13"/>
  <c r="AG13" i="13"/>
  <c r="AG17" i="13"/>
  <c r="AG21" i="13"/>
  <c r="AG25" i="13"/>
  <c r="AG29" i="13"/>
  <c r="AG33" i="13"/>
  <c r="AG37" i="13"/>
  <c r="AG41" i="13"/>
  <c r="AG45" i="13"/>
  <c r="AG49" i="13"/>
  <c r="AI9" i="13"/>
  <c r="AI13" i="13"/>
  <c r="AI17" i="13"/>
  <c r="AI21" i="13"/>
  <c r="AI25" i="13"/>
  <c r="AI29" i="13"/>
  <c r="AI33" i="13"/>
  <c r="AI37" i="13"/>
  <c r="AI41" i="13"/>
  <c r="AI45" i="13"/>
  <c r="AI49" i="13"/>
  <c r="AK9" i="13"/>
  <c r="AK13" i="13"/>
  <c r="AK17" i="13"/>
  <c r="AK21" i="13"/>
  <c r="AK25" i="13"/>
  <c r="AK29" i="13"/>
  <c r="AK33" i="13"/>
  <c r="AK37" i="13"/>
  <c r="AK41" i="13"/>
  <c r="AK45" i="13"/>
  <c r="AK49" i="13"/>
  <c r="AO9" i="13"/>
  <c r="AO13" i="13"/>
  <c r="AO17" i="13"/>
  <c r="AO21" i="13"/>
  <c r="AO25" i="13"/>
  <c r="AO29" i="13"/>
  <c r="AO33" i="13"/>
  <c r="AO37" i="13"/>
  <c r="AO41" i="13"/>
  <c r="AO45" i="13"/>
  <c r="AO49" i="13"/>
  <c r="C15" i="13"/>
  <c r="C27" i="13"/>
  <c r="C43" i="13"/>
  <c r="E11" i="13"/>
  <c r="E27" i="13"/>
  <c r="E43" i="13"/>
  <c r="G27" i="13"/>
  <c r="G39" i="13"/>
  <c r="I15" i="13"/>
  <c r="I31" i="13"/>
  <c r="I47" i="13"/>
  <c r="K19" i="13"/>
  <c r="K31" i="13"/>
  <c r="K47" i="13"/>
  <c r="O15" i="13"/>
  <c r="O31" i="13"/>
  <c r="O47" i="13"/>
  <c r="Q15" i="13"/>
  <c r="Q31" i="13"/>
  <c r="Q43" i="13"/>
  <c r="S15" i="13"/>
  <c r="S27" i="13"/>
  <c r="S43" i="13"/>
  <c r="U15" i="13"/>
  <c r="U31" i="13"/>
  <c r="U43" i="13"/>
  <c r="C11" i="13"/>
  <c r="C19" i="13"/>
  <c r="C31" i="13"/>
  <c r="C39" i="13"/>
  <c r="E15" i="13"/>
  <c r="E23" i="13"/>
  <c r="E35" i="13"/>
  <c r="E47" i="13"/>
  <c r="G15" i="13"/>
  <c r="G19" i="13"/>
  <c r="G35" i="13"/>
  <c r="G43" i="13"/>
  <c r="I11" i="13"/>
  <c r="I19" i="13"/>
  <c r="I35" i="13"/>
  <c r="I43" i="13"/>
  <c r="K15" i="13"/>
  <c r="K27" i="13"/>
  <c r="K39" i="13"/>
  <c r="O11" i="13"/>
  <c r="O19" i="13"/>
  <c r="O27" i="13"/>
  <c r="O39" i="13"/>
  <c r="Q11" i="13"/>
  <c r="Q23" i="13"/>
  <c r="Q35" i="13"/>
  <c r="Q47" i="13"/>
  <c r="S23" i="13"/>
  <c r="S35" i="13"/>
  <c r="S47" i="13"/>
  <c r="U19" i="13"/>
  <c r="U27" i="13"/>
  <c r="U39" i="13"/>
  <c r="C23" i="13"/>
  <c r="C35" i="13"/>
  <c r="C47" i="13"/>
  <c r="E19" i="13"/>
  <c r="E31" i="13"/>
  <c r="E39" i="13"/>
  <c r="G11" i="13"/>
  <c r="G23" i="13"/>
  <c r="G31" i="13"/>
  <c r="G47" i="13"/>
  <c r="I23" i="13"/>
  <c r="I27" i="13"/>
  <c r="I39" i="13"/>
  <c r="K11" i="13"/>
  <c r="K23" i="13"/>
  <c r="K35" i="13"/>
  <c r="K43" i="13"/>
  <c r="O23" i="13"/>
  <c r="O35" i="13"/>
  <c r="O43" i="13"/>
  <c r="Q19" i="13"/>
  <c r="Q27" i="13"/>
  <c r="Q39" i="13"/>
  <c r="S11" i="13"/>
  <c r="S19" i="13"/>
  <c r="S31" i="13"/>
  <c r="S39" i="13"/>
  <c r="U11" i="13"/>
  <c r="U23" i="13"/>
  <c r="U35" i="13"/>
  <c r="U47" i="13"/>
  <c r="D8" i="13"/>
  <c r="D11" i="13"/>
  <c r="D15" i="13"/>
  <c r="D19" i="13"/>
  <c r="D23" i="13"/>
  <c r="D27" i="13"/>
  <c r="D31" i="13"/>
  <c r="D35" i="13"/>
  <c r="D39" i="13"/>
  <c r="D43" i="13"/>
  <c r="D47" i="13"/>
  <c r="F11" i="13"/>
  <c r="F15" i="13"/>
  <c r="F19" i="13"/>
  <c r="F23" i="13"/>
  <c r="F27" i="13"/>
  <c r="F31" i="13"/>
  <c r="F35" i="13"/>
  <c r="F39" i="13"/>
  <c r="F43" i="13"/>
  <c r="F47" i="13"/>
  <c r="H11" i="13"/>
  <c r="H15" i="13"/>
  <c r="H19" i="13"/>
  <c r="H23" i="13"/>
  <c r="H27" i="13"/>
  <c r="H31" i="13"/>
  <c r="H35" i="13"/>
  <c r="H39" i="13"/>
  <c r="H43" i="13"/>
  <c r="H47" i="13"/>
  <c r="J11" i="13"/>
  <c r="J15" i="13"/>
  <c r="J19" i="13"/>
  <c r="J23" i="13"/>
  <c r="J27" i="13"/>
  <c r="J31" i="13"/>
  <c r="J35" i="13"/>
  <c r="J39" i="13"/>
  <c r="J43" i="13"/>
  <c r="J47" i="13"/>
  <c r="L11" i="13"/>
  <c r="L15" i="13"/>
  <c r="L19" i="13"/>
  <c r="L23" i="13"/>
  <c r="L27" i="13"/>
  <c r="L31" i="13"/>
  <c r="L35" i="13"/>
  <c r="L39" i="13"/>
  <c r="L43" i="13"/>
  <c r="L47" i="13"/>
  <c r="P11" i="13"/>
  <c r="P15" i="13"/>
  <c r="P19" i="13"/>
  <c r="P23" i="13"/>
  <c r="P27" i="13"/>
  <c r="P31" i="13"/>
  <c r="P35" i="13"/>
  <c r="P39" i="13"/>
  <c r="P43" i="13"/>
  <c r="P47" i="13"/>
  <c r="R11" i="13"/>
  <c r="R15" i="13"/>
  <c r="R19" i="13"/>
  <c r="R23" i="13"/>
  <c r="R27" i="13"/>
  <c r="R31" i="13"/>
  <c r="R35" i="13"/>
  <c r="R39" i="13"/>
  <c r="R43" i="13"/>
  <c r="R47" i="13"/>
  <c r="T11" i="13"/>
  <c r="T15" i="13"/>
  <c r="T19" i="13"/>
  <c r="T23" i="13"/>
  <c r="T27" i="13"/>
  <c r="T31" i="13"/>
  <c r="T35" i="13"/>
  <c r="T39" i="13"/>
  <c r="T43" i="13"/>
  <c r="T47" i="13"/>
  <c r="V11" i="13"/>
  <c r="V15" i="13"/>
  <c r="V19" i="13"/>
  <c r="V23" i="13"/>
  <c r="V27" i="13"/>
  <c r="V31" i="13"/>
  <c r="V35" i="13"/>
  <c r="V39" i="13"/>
  <c r="V43" i="13"/>
  <c r="V47" i="13"/>
  <c r="X11" i="13"/>
  <c r="X15" i="13"/>
  <c r="X19" i="13"/>
  <c r="X23" i="13"/>
  <c r="X27" i="13"/>
  <c r="X31" i="13"/>
  <c r="X35" i="13"/>
  <c r="X39" i="13"/>
  <c r="X43" i="13"/>
  <c r="X47" i="13"/>
  <c r="AB11" i="13"/>
  <c r="AB15" i="13"/>
  <c r="AB19" i="13"/>
  <c r="AB23" i="13"/>
  <c r="AB27" i="13"/>
  <c r="AB31" i="13"/>
  <c r="AB35" i="13"/>
  <c r="AB39" i="13"/>
  <c r="AB43" i="13"/>
  <c r="AB47" i="13"/>
  <c r="D12" i="13"/>
  <c r="D16" i="13"/>
  <c r="D20" i="13"/>
  <c r="D24" i="13"/>
  <c r="D28" i="13"/>
  <c r="D32" i="13"/>
  <c r="D36" i="13"/>
  <c r="D40" i="13"/>
  <c r="D44" i="13"/>
  <c r="D48" i="13"/>
  <c r="F8" i="13"/>
  <c r="F12" i="13"/>
  <c r="F16" i="13"/>
  <c r="F20" i="13"/>
  <c r="F24" i="13"/>
  <c r="F28" i="13"/>
  <c r="F32" i="13"/>
  <c r="F36" i="13"/>
  <c r="F40" i="13"/>
  <c r="F44" i="13"/>
  <c r="F48" i="13"/>
  <c r="H8" i="13"/>
  <c r="H12" i="13"/>
  <c r="H16" i="13"/>
  <c r="H20" i="13"/>
  <c r="H24" i="13"/>
  <c r="H28" i="13"/>
  <c r="H32" i="13"/>
  <c r="H36" i="13"/>
  <c r="H40" i="13"/>
  <c r="H44" i="13"/>
  <c r="H48" i="13"/>
  <c r="J8" i="13"/>
  <c r="J12" i="13"/>
  <c r="J16" i="13"/>
  <c r="J20" i="13"/>
  <c r="J24" i="13"/>
  <c r="J28" i="13"/>
  <c r="J32" i="13"/>
  <c r="J36" i="13"/>
  <c r="J40" i="13"/>
  <c r="J44" i="13"/>
  <c r="J48" i="13"/>
  <c r="L8" i="13"/>
  <c r="L12" i="13"/>
  <c r="L16" i="13"/>
  <c r="L20" i="13"/>
  <c r="L24" i="13"/>
  <c r="L28" i="13"/>
  <c r="L32" i="13"/>
  <c r="L36" i="13"/>
  <c r="L40" i="13"/>
  <c r="L44" i="13"/>
  <c r="L48" i="13"/>
  <c r="P8" i="13"/>
  <c r="P12" i="13"/>
  <c r="P16" i="13"/>
  <c r="P20" i="13"/>
  <c r="P24" i="13"/>
  <c r="P28" i="13"/>
  <c r="P32" i="13"/>
  <c r="P36" i="13"/>
  <c r="P40" i="13"/>
  <c r="P44" i="13"/>
  <c r="P48" i="13"/>
  <c r="R8" i="13"/>
  <c r="R12" i="13"/>
  <c r="R16" i="13"/>
  <c r="R20" i="13"/>
  <c r="R24" i="13"/>
  <c r="R28" i="13"/>
  <c r="R32" i="13"/>
  <c r="R36" i="13"/>
  <c r="R40" i="13"/>
  <c r="R44" i="13"/>
  <c r="R48" i="13"/>
  <c r="D9" i="13"/>
  <c r="D13" i="13"/>
  <c r="D17" i="13"/>
  <c r="D21" i="13"/>
  <c r="D25" i="13"/>
  <c r="D29" i="13"/>
  <c r="D33" i="13"/>
  <c r="D37" i="13"/>
  <c r="D41" i="13"/>
  <c r="D45" i="13"/>
  <c r="D49" i="13"/>
  <c r="F9" i="13"/>
  <c r="F13" i="13"/>
  <c r="F17" i="13"/>
  <c r="F21" i="13"/>
  <c r="F25" i="13"/>
  <c r="F29" i="13"/>
  <c r="F33" i="13"/>
  <c r="F37" i="13"/>
  <c r="F41" i="13"/>
  <c r="F45" i="13"/>
  <c r="F49" i="13"/>
  <c r="H9" i="13"/>
  <c r="H13" i="13"/>
  <c r="H17" i="13"/>
  <c r="H21" i="13"/>
  <c r="H25" i="13"/>
  <c r="H29" i="13"/>
  <c r="H33" i="13"/>
  <c r="H37" i="13"/>
  <c r="H41" i="13"/>
  <c r="H45" i="13"/>
  <c r="H49" i="13"/>
  <c r="J9" i="13"/>
  <c r="J13" i="13"/>
  <c r="J17" i="13"/>
  <c r="J21" i="13"/>
  <c r="J25" i="13"/>
  <c r="J29" i="13"/>
  <c r="J33" i="13"/>
  <c r="J37" i="13"/>
  <c r="J41" i="13"/>
  <c r="J45" i="13"/>
  <c r="J49" i="13"/>
  <c r="L9" i="13"/>
  <c r="L13" i="13"/>
  <c r="L17" i="13"/>
  <c r="L21" i="13"/>
  <c r="L25" i="13"/>
  <c r="L29" i="13"/>
  <c r="L33" i="13"/>
  <c r="L37" i="13"/>
  <c r="L41" i="13"/>
  <c r="L45" i="13"/>
  <c r="L49" i="13"/>
  <c r="P9" i="13"/>
  <c r="P13" i="13"/>
  <c r="P17" i="13"/>
  <c r="P21" i="13"/>
  <c r="P25" i="13"/>
  <c r="P29" i="13"/>
  <c r="P33" i="13"/>
  <c r="P37" i="13"/>
  <c r="P41" i="13"/>
  <c r="P45" i="13"/>
  <c r="P49" i="13"/>
  <c r="R9" i="13"/>
  <c r="R13" i="13"/>
  <c r="R17" i="13"/>
  <c r="R21" i="13"/>
  <c r="R25" i="13"/>
  <c r="R29" i="13"/>
  <c r="R33" i="13"/>
  <c r="R37" i="13"/>
  <c r="R41" i="13"/>
  <c r="R45" i="13"/>
  <c r="R49" i="13"/>
  <c r="D10" i="13"/>
  <c r="D14" i="13"/>
  <c r="D18" i="13"/>
  <c r="D22" i="13"/>
  <c r="D26" i="13"/>
  <c r="D30" i="13"/>
  <c r="D34" i="13"/>
  <c r="D38" i="13"/>
  <c r="D42" i="13"/>
  <c r="D46" i="13"/>
  <c r="D50" i="13"/>
  <c r="F10" i="13"/>
  <c r="F14" i="13"/>
  <c r="F18" i="13"/>
  <c r="F22" i="13"/>
  <c r="F26" i="13"/>
  <c r="F30" i="13"/>
  <c r="F34" i="13"/>
  <c r="F38" i="13"/>
  <c r="F42" i="13"/>
  <c r="F46" i="13"/>
  <c r="F50" i="13"/>
  <c r="H10" i="13"/>
  <c r="H14" i="13"/>
  <c r="H18" i="13"/>
  <c r="H22" i="13"/>
  <c r="H26" i="13"/>
  <c r="H30" i="13"/>
  <c r="H34" i="13"/>
  <c r="H38" i="13"/>
  <c r="H42" i="13"/>
  <c r="H46" i="13"/>
  <c r="H50" i="13"/>
  <c r="J10" i="13"/>
  <c r="J14" i="13"/>
  <c r="J18" i="13"/>
  <c r="J22" i="13"/>
  <c r="J26" i="13"/>
  <c r="J30" i="13"/>
  <c r="J34" i="13"/>
  <c r="J38" i="13"/>
  <c r="J42" i="13"/>
  <c r="J46" i="13"/>
  <c r="J50" i="13"/>
  <c r="L10" i="13"/>
  <c r="L14" i="13"/>
  <c r="L18" i="13"/>
  <c r="L22" i="13"/>
  <c r="L26" i="13"/>
  <c r="L30" i="13"/>
  <c r="L34" i="13"/>
  <c r="L38" i="13"/>
  <c r="L42" i="13"/>
  <c r="L46" i="13"/>
  <c r="L50" i="13"/>
  <c r="P10" i="13"/>
  <c r="P14" i="13"/>
  <c r="P18" i="13"/>
  <c r="P22" i="13"/>
  <c r="P26" i="13"/>
  <c r="P30" i="13"/>
  <c r="P34" i="13"/>
  <c r="P38" i="13"/>
  <c r="P42" i="13"/>
  <c r="P46" i="13"/>
  <c r="P50" i="13"/>
  <c r="R10" i="13"/>
  <c r="R14" i="13"/>
  <c r="R18" i="13"/>
  <c r="R22" i="13"/>
  <c r="R26" i="13"/>
  <c r="R30" i="13"/>
  <c r="R34" i="13"/>
  <c r="R38" i="13"/>
  <c r="R42" i="13"/>
  <c r="R46" i="13"/>
  <c r="R50" i="13"/>
  <c r="T10" i="13"/>
  <c r="T14" i="13"/>
  <c r="T18" i="13"/>
  <c r="T22" i="13"/>
  <c r="T26" i="13"/>
  <c r="T30" i="13"/>
  <c r="T34" i="13"/>
  <c r="T38" i="13"/>
  <c r="T42" i="13"/>
  <c r="T46" i="13"/>
  <c r="T50" i="13"/>
  <c r="V10" i="13"/>
  <c r="V14" i="13"/>
  <c r="V18" i="13"/>
  <c r="V22" i="13"/>
  <c r="V26" i="13"/>
  <c r="V30" i="13"/>
  <c r="V34" i="13"/>
  <c r="V38" i="13"/>
  <c r="V42" i="13"/>
  <c r="V46" i="13"/>
  <c r="V50" i="13"/>
  <c r="AD11" i="13"/>
  <c r="AD15" i="13"/>
  <c r="AD19" i="13"/>
  <c r="AD23" i="13"/>
  <c r="AD27" i="13"/>
  <c r="AD31" i="13"/>
  <c r="AD35" i="13"/>
  <c r="AD39" i="13"/>
  <c r="AD43" i="13"/>
  <c r="AD47" i="13"/>
  <c r="AF11" i="13"/>
  <c r="AF15" i="13"/>
  <c r="AF19" i="13"/>
  <c r="AF23" i="13"/>
  <c r="AF27" i="13"/>
  <c r="AF31" i="13"/>
  <c r="AF35" i="13"/>
  <c r="AF39" i="13"/>
  <c r="AF43" i="13"/>
  <c r="AF47" i="13"/>
  <c r="AH11" i="13"/>
  <c r="AH15" i="13"/>
  <c r="AH19" i="13"/>
  <c r="AH23" i="13"/>
  <c r="AH27" i="13"/>
  <c r="AH31" i="13"/>
  <c r="AH35" i="13"/>
  <c r="AH39" i="13"/>
  <c r="AH43" i="13"/>
  <c r="AH47" i="13"/>
  <c r="AJ11" i="13"/>
  <c r="AJ15" i="13"/>
  <c r="AJ19" i="13"/>
  <c r="AJ23" i="13"/>
  <c r="AJ27" i="13"/>
  <c r="AJ31" i="13"/>
  <c r="AJ35" i="13"/>
  <c r="AJ39" i="13"/>
  <c r="AJ43" i="13"/>
  <c r="AJ47" i="13"/>
  <c r="AL11" i="13"/>
  <c r="AL15" i="13"/>
  <c r="AL19" i="13"/>
  <c r="AL23" i="13"/>
  <c r="AL27" i="13"/>
  <c r="AL31" i="13"/>
  <c r="AL35" i="13"/>
  <c r="AL39" i="13"/>
  <c r="AL43" i="13"/>
  <c r="AL47" i="13"/>
  <c r="AP11" i="13"/>
  <c r="AP15" i="13"/>
  <c r="AP19" i="13"/>
  <c r="AP23" i="13"/>
  <c r="AP27" i="13"/>
  <c r="AP31" i="13"/>
  <c r="AP35" i="13"/>
  <c r="AP39" i="13"/>
  <c r="AP43" i="13"/>
  <c r="AP47" i="13"/>
  <c r="T8" i="13"/>
  <c r="T12" i="13"/>
  <c r="T16" i="13"/>
  <c r="T20" i="13"/>
  <c r="T24" i="13"/>
  <c r="T28" i="13"/>
  <c r="T32" i="13"/>
  <c r="T36" i="13"/>
  <c r="T40" i="13"/>
  <c r="T44" i="13"/>
  <c r="T48" i="13"/>
  <c r="V8" i="13"/>
  <c r="V12" i="13"/>
  <c r="V16" i="13"/>
  <c r="V20" i="13"/>
  <c r="V24" i="13"/>
  <c r="V28" i="13"/>
  <c r="V32" i="13"/>
  <c r="V36" i="13"/>
  <c r="V40" i="13"/>
  <c r="V44" i="13"/>
  <c r="V48" i="13"/>
  <c r="X8" i="13"/>
  <c r="X12" i="13"/>
  <c r="X16" i="13"/>
  <c r="X20" i="13"/>
  <c r="X24" i="13"/>
  <c r="X28" i="13"/>
  <c r="X32" i="13"/>
  <c r="X36" i="13"/>
  <c r="X40" i="13"/>
  <c r="X44" i="13"/>
  <c r="X48" i="13"/>
  <c r="AB8" i="13"/>
  <c r="AB12" i="13"/>
  <c r="AB16" i="13"/>
  <c r="AB20" i="13"/>
  <c r="AB24" i="13"/>
  <c r="AB28" i="13"/>
  <c r="AB32" i="13"/>
  <c r="AB36" i="13"/>
  <c r="AB40" i="13"/>
  <c r="AB44" i="13"/>
  <c r="AB48" i="13"/>
  <c r="AD8" i="13"/>
  <c r="AD12" i="13"/>
  <c r="AD16" i="13"/>
  <c r="AD20" i="13"/>
  <c r="AD24" i="13"/>
  <c r="AD28" i="13"/>
  <c r="AD32" i="13"/>
  <c r="AD36" i="13"/>
  <c r="AD40" i="13"/>
  <c r="AD44" i="13"/>
  <c r="AD48" i="13"/>
  <c r="AF8" i="13"/>
  <c r="AF12" i="13"/>
  <c r="AF16" i="13"/>
  <c r="AF20" i="13"/>
  <c r="AF24" i="13"/>
  <c r="AF28" i="13"/>
  <c r="AF32" i="13"/>
  <c r="AF36" i="13"/>
  <c r="AF40" i="13"/>
  <c r="AF44" i="13"/>
  <c r="AF48" i="13"/>
  <c r="AH8" i="13"/>
  <c r="AH12" i="13"/>
  <c r="AH16" i="13"/>
  <c r="AH20" i="13"/>
  <c r="AH24" i="13"/>
  <c r="AH28" i="13"/>
  <c r="AH32" i="13"/>
  <c r="AH36" i="13"/>
  <c r="AH40" i="13"/>
  <c r="AH44" i="13"/>
  <c r="AH48" i="13"/>
  <c r="AJ8" i="13"/>
  <c r="AJ12" i="13"/>
  <c r="AJ16" i="13"/>
  <c r="AJ20" i="13"/>
  <c r="AJ24" i="13"/>
  <c r="AJ28" i="13"/>
  <c r="AJ32" i="13"/>
  <c r="AJ36" i="13"/>
  <c r="AJ40" i="13"/>
  <c r="AJ44" i="13"/>
  <c r="AJ48" i="13"/>
  <c r="AL8" i="13"/>
  <c r="AL12" i="13"/>
  <c r="AL16" i="13"/>
  <c r="AL20" i="13"/>
  <c r="AL24" i="13"/>
  <c r="AL28" i="13"/>
  <c r="AL32" i="13"/>
  <c r="AL36" i="13"/>
  <c r="AL40" i="13"/>
  <c r="AL44" i="13"/>
  <c r="AL48" i="13"/>
  <c r="AP8" i="13"/>
  <c r="AP12" i="13"/>
  <c r="AP16" i="13"/>
  <c r="AP20" i="13"/>
  <c r="AP24" i="13"/>
  <c r="AP28" i="13"/>
  <c r="AP32" i="13"/>
  <c r="AP36" i="13"/>
  <c r="AP40" i="13"/>
  <c r="AP44" i="13"/>
  <c r="AP48" i="13"/>
  <c r="T9" i="13"/>
  <c r="T13" i="13"/>
  <c r="T17" i="13"/>
  <c r="T21" i="13"/>
  <c r="T25" i="13"/>
  <c r="T29" i="13"/>
  <c r="T33" i="13"/>
  <c r="T37" i="13"/>
  <c r="T41" i="13"/>
  <c r="T45" i="13"/>
  <c r="T49" i="13"/>
  <c r="V9" i="13"/>
  <c r="V13" i="13"/>
  <c r="V17" i="13"/>
  <c r="V21" i="13"/>
  <c r="V25" i="13"/>
  <c r="V29" i="13"/>
  <c r="V33" i="13"/>
  <c r="V37" i="13"/>
  <c r="V41" i="13"/>
  <c r="V45" i="13"/>
  <c r="V49" i="13"/>
  <c r="X9" i="13"/>
  <c r="X13" i="13"/>
  <c r="X17" i="13"/>
  <c r="X21" i="13"/>
  <c r="X25" i="13"/>
  <c r="X29" i="13"/>
  <c r="X33" i="13"/>
  <c r="X37" i="13"/>
  <c r="X41" i="13"/>
  <c r="X45" i="13"/>
  <c r="X49" i="13"/>
  <c r="AB9" i="13"/>
  <c r="AB13" i="13"/>
  <c r="AB17" i="13"/>
  <c r="AB21" i="13"/>
  <c r="AB25" i="13"/>
  <c r="AB29" i="13"/>
  <c r="AB33" i="13"/>
  <c r="AB37" i="13"/>
  <c r="AB41" i="13"/>
  <c r="AB45" i="13"/>
  <c r="AB49" i="13"/>
  <c r="AD9" i="13"/>
  <c r="AD13" i="13"/>
  <c r="AD17" i="13"/>
  <c r="AD21" i="13"/>
  <c r="AD25" i="13"/>
  <c r="AD29" i="13"/>
  <c r="AD33" i="13"/>
  <c r="AD37" i="13"/>
  <c r="AD41" i="13"/>
  <c r="AD45" i="13"/>
  <c r="AD49" i="13"/>
  <c r="AF9" i="13"/>
  <c r="AF13" i="13"/>
  <c r="AF17" i="13"/>
  <c r="AF21" i="13"/>
  <c r="AF25" i="13"/>
  <c r="AF29" i="13"/>
  <c r="AF33" i="13"/>
  <c r="AF37" i="13"/>
  <c r="AF41" i="13"/>
  <c r="AF45" i="13"/>
  <c r="AF49" i="13"/>
  <c r="AH9" i="13"/>
  <c r="AH13" i="13"/>
  <c r="AH17" i="13"/>
  <c r="AH21" i="13"/>
  <c r="AH25" i="13"/>
  <c r="AH29" i="13"/>
  <c r="AH33" i="13"/>
  <c r="AH37" i="13"/>
  <c r="AH41" i="13"/>
  <c r="AH45" i="13"/>
  <c r="AH49" i="13"/>
  <c r="AJ9" i="13"/>
  <c r="AJ13" i="13"/>
  <c r="AJ17" i="13"/>
  <c r="AJ21" i="13"/>
  <c r="AJ25" i="13"/>
  <c r="AJ29" i="13"/>
  <c r="AJ33" i="13"/>
  <c r="AJ37" i="13"/>
  <c r="AJ41" i="13"/>
  <c r="AJ45" i="13"/>
  <c r="AJ49" i="13"/>
  <c r="AL9" i="13"/>
  <c r="AL13" i="13"/>
  <c r="AL17" i="13"/>
  <c r="AL21" i="13"/>
  <c r="AL25" i="13"/>
  <c r="AL29" i="13"/>
  <c r="AL33" i="13"/>
  <c r="AL37" i="13"/>
  <c r="AL41" i="13"/>
  <c r="AL45" i="13"/>
  <c r="AL49" i="13"/>
  <c r="AP9" i="13"/>
  <c r="AP13" i="13"/>
  <c r="AP17" i="13"/>
  <c r="AP21" i="13"/>
  <c r="AP25" i="13"/>
  <c r="AP29" i="13"/>
  <c r="AP33" i="13"/>
  <c r="AP37" i="13"/>
  <c r="AP41" i="13"/>
  <c r="AP45" i="13"/>
  <c r="AP49" i="13"/>
  <c r="X10" i="13"/>
  <c r="X14" i="13"/>
  <c r="X18" i="13"/>
  <c r="X22" i="13"/>
  <c r="X26" i="13"/>
  <c r="X30" i="13"/>
  <c r="X34" i="13"/>
  <c r="X38" i="13"/>
  <c r="X42" i="13"/>
  <c r="X46" i="13"/>
  <c r="X50" i="13"/>
  <c r="AB10" i="13"/>
  <c r="AB14" i="13"/>
  <c r="AB18" i="13"/>
  <c r="AB22" i="13"/>
  <c r="AB26" i="13"/>
  <c r="AB30" i="13"/>
  <c r="AB34" i="13"/>
  <c r="AB38" i="13"/>
  <c r="AB42" i="13"/>
  <c r="AB46" i="13"/>
  <c r="AB50" i="13"/>
  <c r="AD10" i="13"/>
  <c r="AD14" i="13"/>
  <c r="AD18" i="13"/>
  <c r="AD22" i="13"/>
  <c r="AD26" i="13"/>
  <c r="AD30" i="13"/>
  <c r="AD34" i="13"/>
  <c r="AD38" i="13"/>
  <c r="AD42" i="13"/>
  <c r="AD46" i="13"/>
  <c r="AD50" i="13"/>
  <c r="AF10" i="13"/>
  <c r="AF14" i="13"/>
  <c r="AF18" i="13"/>
  <c r="AF22" i="13"/>
  <c r="AF26" i="13"/>
  <c r="AF30" i="13"/>
  <c r="AF34" i="13"/>
  <c r="AF38" i="13"/>
  <c r="AF42" i="13"/>
  <c r="AF46" i="13"/>
  <c r="AF50" i="13"/>
  <c r="AH10" i="13"/>
  <c r="AH14" i="13"/>
  <c r="AH18" i="13"/>
  <c r="AH22" i="13"/>
  <c r="AH26" i="13"/>
  <c r="AH30" i="13"/>
  <c r="AH34" i="13"/>
  <c r="AH38" i="13"/>
  <c r="AH42" i="13"/>
  <c r="AH46" i="13"/>
  <c r="AH50" i="13"/>
  <c r="AJ10" i="13"/>
  <c r="AJ14" i="13"/>
  <c r="AJ18" i="13"/>
  <c r="AJ22" i="13"/>
  <c r="AJ26" i="13"/>
  <c r="AJ30" i="13"/>
  <c r="AJ34" i="13"/>
  <c r="AJ38" i="13"/>
  <c r="AJ42" i="13"/>
  <c r="AJ46" i="13"/>
  <c r="AJ50" i="13"/>
  <c r="AL10" i="13"/>
  <c r="AL14" i="13"/>
  <c r="AL18" i="13"/>
  <c r="AL22" i="13"/>
  <c r="AL26" i="13"/>
  <c r="AL30" i="13"/>
  <c r="AL34" i="13"/>
  <c r="AL38" i="13"/>
  <c r="AL42" i="13"/>
  <c r="AL46" i="13"/>
  <c r="AL50" i="13"/>
  <c r="AP10" i="13"/>
  <c r="AP14" i="13"/>
  <c r="AP18" i="13"/>
  <c r="AP22" i="13"/>
  <c r="AP26" i="13"/>
  <c r="AP30" i="13"/>
  <c r="AP34" i="13"/>
  <c r="AP38" i="13"/>
  <c r="AP42" i="13"/>
  <c r="AP46" i="13"/>
  <c r="AP50" i="13"/>
  <c r="AM53" i="13"/>
  <c r="N43" i="13" l="1"/>
  <c r="N8" i="13"/>
  <c r="N41" i="13"/>
  <c r="N40" i="13"/>
  <c r="N33" i="13"/>
  <c r="Z23" i="13"/>
  <c r="N15" i="13"/>
  <c r="O51" i="13"/>
  <c r="O54" i="13" s="1"/>
  <c r="N23" i="13"/>
  <c r="N32" i="13"/>
  <c r="N24" i="13"/>
  <c r="Z19" i="13"/>
  <c r="Z43" i="13"/>
  <c r="Z27" i="13"/>
  <c r="M8" i="13"/>
  <c r="AO48" i="12"/>
  <c r="AE48" i="12"/>
  <c r="Y45" i="13"/>
  <c r="Y29" i="13"/>
  <c r="Y9" i="13"/>
  <c r="Z14" i="13"/>
  <c r="K48" i="12"/>
  <c r="N44" i="13"/>
  <c r="N28" i="13"/>
  <c r="N12" i="13"/>
  <c r="N36" i="13"/>
  <c r="N20" i="13"/>
  <c r="AC48" i="12"/>
  <c r="Z47" i="13"/>
  <c r="Z31" i="13"/>
  <c r="Z15" i="13"/>
  <c r="Z39" i="13"/>
  <c r="N39" i="13"/>
  <c r="N47" i="13"/>
  <c r="N31" i="13"/>
  <c r="AO51" i="13"/>
  <c r="AO54" i="13" s="1"/>
  <c r="AG51" i="13"/>
  <c r="AG54" i="13" s="1"/>
  <c r="AE51" i="13"/>
  <c r="AE54" i="13" s="1"/>
  <c r="AK51" i="13"/>
  <c r="AK54" i="13" s="1"/>
  <c r="AC51" i="13"/>
  <c r="AC54" i="13" s="1"/>
  <c r="Y8" i="13"/>
  <c r="AI51" i="13"/>
  <c r="AI54" i="13" s="1"/>
  <c r="AA51" i="13"/>
  <c r="AA54" i="13" s="1"/>
  <c r="Y30" i="13"/>
  <c r="Y42" i="13"/>
  <c r="Y10" i="13"/>
  <c r="M22" i="13"/>
  <c r="Z22" i="13"/>
  <c r="N46" i="13"/>
  <c r="Z37" i="13"/>
  <c r="N45" i="13"/>
  <c r="E48" i="12"/>
  <c r="W51" i="13"/>
  <c r="W54" i="13" s="1"/>
  <c r="Y49" i="13"/>
  <c r="Y33" i="13"/>
  <c r="Y13" i="13"/>
  <c r="Y46" i="13"/>
  <c r="Y14" i="13"/>
  <c r="Y41" i="13"/>
  <c r="Y25" i="13"/>
  <c r="Y38" i="13"/>
  <c r="Y22" i="13"/>
  <c r="Y37" i="13"/>
  <c r="Y21" i="13"/>
  <c r="Y17" i="13"/>
  <c r="Y26" i="13"/>
  <c r="Y50" i="13"/>
  <c r="Y34" i="13"/>
  <c r="Y18" i="13"/>
  <c r="M18" i="13"/>
  <c r="M46" i="13"/>
  <c r="M14" i="13"/>
  <c r="M38" i="13"/>
  <c r="AM38" i="13" s="1"/>
  <c r="N17" i="13"/>
  <c r="M42" i="13"/>
  <c r="M50" i="13"/>
  <c r="M26" i="13"/>
  <c r="M30" i="13"/>
  <c r="M34" i="13"/>
  <c r="M10" i="13"/>
  <c r="M37" i="13"/>
  <c r="M21" i="13"/>
  <c r="AK48" i="12"/>
  <c r="AA48" i="12"/>
  <c r="G48" i="12"/>
  <c r="H48" i="12"/>
  <c r="AG48" i="12"/>
  <c r="W48" i="12"/>
  <c r="M49" i="13"/>
  <c r="M33" i="13"/>
  <c r="M17" i="13"/>
  <c r="AI48" i="12"/>
  <c r="S48" i="12"/>
  <c r="M45" i="13"/>
  <c r="M29" i="13"/>
  <c r="M13" i="13"/>
  <c r="M41" i="13"/>
  <c r="M25" i="13"/>
  <c r="M9" i="13"/>
  <c r="I48" i="12"/>
  <c r="Q48" i="12"/>
  <c r="C48" i="12"/>
  <c r="O48" i="12"/>
  <c r="AD48" i="12"/>
  <c r="AF48" i="12"/>
  <c r="X48" i="12"/>
  <c r="Z28" i="13"/>
  <c r="Z36" i="13"/>
  <c r="Z30" i="13"/>
  <c r="N30" i="13"/>
  <c r="N14" i="13"/>
  <c r="P48" i="12"/>
  <c r="J48" i="12"/>
  <c r="F48" i="12"/>
  <c r="N25" i="13"/>
  <c r="F51" i="13"/>
  <c r="F54" i="13" s="1"/>
  <c r="D48" i="12"/>
  <c r="N49" i="13"/>
  <c r="N9" i="13"/>
  <c r="Y44" i="13"/>
  <c r="Y28" i="13"/>
  <c r="Y12" i="13"/>
  <c r="M40" i="13"/>
  <c r="M24" i="13"/>
  <c r="R48" i="12"/>
  <c r="L48" i="12"/>
  <c r="Z49" i="13"/>
  <c r="Z33" i="13"/>
  <c r="Z17" i="13"/>
  <c r="Z41" i="13"/>
  <c r="Z25" i="13"/>
  <c r="Z9" i="13"/>
  <c r="Z38" i="13"/>
  <c r="Z46" i="13"/>
  <c r="Z42" i="13"/>
  <c r="Z26" i="13"/>
  <c r="Z10" i="13"/>
  <c r="N50" i="13"/>
  <c r="N34" i="13"/>
  <c r="N18" i="13"/>
  <c r="N42" i="13"/>
  <c r="N26" i="13"/>
  <c r="N10" i="13"/>
  <c r="N38" i="13"/>
  <c r="N22" i="13"/>
  <c r="Z29" i="13"/>
  <c r="N29" i="13"/>
  <c r="N13" i="13"/>
  <c r="N37" i="13"/>
  <c r="N21" i="13"/>
  <c r="S51" i="13"/>
  <c r="S54" i="13" s="1"/>
  <c r="Q51" i="13"/>
  <c r="Q54" i="13" s="1"/>
  <c r="I51" i="13"/>
  <c r="I54" i="13" s="1"/>
  <c r="G51" i="13"/>
  <c r="G54" i="13" s="1"/>
  <c r="C51" i="13"/>
  <c r="C54" i="13" s="1"/>
  <c r="U51" i="13"/>
  <c r="U54" i="13" s="1"/>
  <c r="K51" i="13"/>
  <c r="K54" i="13" s="1"/>
  <c r="E51" i="13"/>
  <c r="E54" i="13" s="1"/>
  <c r="Y40" i="13"/>
  <c r="Y24" i="13"/>
  <c r="M36" i="13"/>
  <c r="M20" i="13"/>
  <c r="Y36" i="13"/>
  <c r="Y20" i="13"/>
  <c r="M48" i="13"/>
  <c r="M32" i="13"/>
  <c r="M16" i="13"/>
  <c r="Z48" i="13"/>
  <c r="Z32" i="13"/>
  <c r="Z16" i="13"/>
  <c r="Z40" i="13"/>
  <c r="Z24" i="13"/>
  <c r="P51" i="13"/>
  <c r="P54" i="13" s="1"/>
  <c r="J51" i="13"/>
  <c r="J54" i="13" s="1"/>
  <c r="N48" i="13"/>
  <c r="N16" i="13"/>
  <c r="AB51" i="13"/>
  <c r="AB54" i="13" s="1"/>
  <c r="R51" i="13"/>
  <c r="R54" i="13" s="1"/>
  <c r="Z35" i="13"/>
  <c r="L51" i="13"/>
  <c r="L54" i="13" s="1"/>
  <c r="H51" i="13"/>
  <c r="H54" i="13" s="1"/>
  <c r="N35" i="13"/>
  <c r="N19" i="13"/>
  <c r="N27" i="13"/>
  <c r="D51" i="13"/>
  <c r="D54" i="13" s="1"/>
  <c r="M47" i="13"/>
  <c r="Y48" i="13"/>
  <c r="Y32" i="13"/>
  <c r="Y16" i="13"/>
  <c r="M44" i="13"/>
  <c r="M28" i="13"/>
  <c r="M12" i="13"/>
  <c r="N11" i="13"/>
  <c r="Y43" i="13"/>
  <c r="Z8" i="13"/>
  <c r="Z11" i="13"/>
  <c r="Z50" i="13"/>
  <c r="Z34" i="13"/>
  <c r="Z18" i="13"/>
  <c r="AP51" i="13"/>
  <c r="AP54" i="13" s="1"/>
  <c r="M23" i="13"/>
  <c r="Y27" i="13"/>
  <c r="M19" i="13"/>
  <c r="Y31" i="13"/>
  <c r="Y19" i="13"/>
  <c r="M11" i="13"/>
  <c r="Y15" i="13"/>
  <c r="M43" i="13"/>
  <c r="Y35" i="13"/>
  <c r="Y11" i="13"/>
  <c r="M39" i="13"/>
  <c r="M27" i="13"/>
  <c r="Y23" i="13"/>
  <c r="M35" i="13"/>
  <c r="Y39" i="13"/>
  <c r="M31" i="13"/>
  <c r="Y47" i="13"/>
  <c r="M15" i="13"/>
  <c r="AL51" i="13"/>
  <c r="AL54" i="13" s="1"/>
  <c r="AP48" i="12"/>
  <c r="AL48" i="12"/>
  <c r="AJ48" i="12"/>
  <c r="AJ51" i="13"/>
  <c r="AJ54" i="13" s="1"/>
  <c r="AF51" i="13"/>
  <c r="AF54" i="13" s="1"/>
  <c r="Z21" i="13"/>
  <c r="Z13" i="13"/>
  <c r="AH48" i="12"/>
  <c r="AH51" i="13"/>
  <c r="AH54" i="13" s="1"/>
  <c r="AD51" i="13"/>
  <c r="AD54" i="13" s="1"/>
  <c r="X51" i="13"/>
  <c r="X54" i="13" s="1"/>
  <c r="Z20" i="13"/>
  <c r="T48" i="12"/>
  <c r="Z44" i="13"/>
  <c r="T51" i="13"/>
  <c r="T54" i="13" s="1"/>
  <c r="Z12" i="13"/>
  <c r="Z45" i="13"/>
  <c r="V51" i="13"/>
  <c r="V54" i="13" s="1"/>
  <c r="AB48" i="12"/>
  <c r="AN27" i="13" l="1"/>
  <c r="AM43" i="13"/>
  <c r="AM37" i="13"/>
  <c r="AM15" i="13"/>
  <c r="AM42" i="13"/>
  <c r="AN45" i="13"/>
  <c r="AM21" i="13"/>
  <c r="AN14" i="13"/>
  <c r="AM17" i="13"/>
  <c r="AN33" i="13"/>
  <c r="AN32" i="13"/>
  <c r="AN41" i="13"/>
  <c r="AM28" i="13"/>
  <c r="AM13" i="13"/>
  <c r="AN43" i="13"/>
  <c r="AN8" i="13"/>
  <c r="AN47" i="13"/>
  <c r="AM44" i="13"/>
  <c r="AN29" i="13"/>
  <c r="AN22" i="13"/>
  <c r="AN19" i="13"/>
  <c r="AN23" i="13"/>
  <c r="AN21" i="13"/>
  <c r="AN40" i="13"/>
  <c r="AN13" i="13"/>
  <c r="AN12" i="13"/>
  <c r="AM9" i="13"/>
  <c r="AM22" i="13"/>
  <c r="AM12" i="13"/>
  <c r="AN24" i="13"/>
  <c r="AN20" i="13"/>
  <c r="AM45" i="13"/>
  <c r="AN18" i="13"/>
  <c r="AN15" i="13"/>
  <c r="AN39" i="13"/>
  <c r="AN17" i="13"/>
  <c r="AM49" i="13"/>
  <c r="AN36" i="13"/>
  <c r="AN35" i="13"/>
  <c r="AN38" i="13"/>
  <c r="AM46" i="13"/>
  <c r="AM8" i="13"/>
  <c r="AN34" i="13"/>
  <c r="AN30" i="13"/>
  <c r="AM41" i="13"/>
  <c r="AN44" i="13"/>
  <c r="AM47" i="13"/>
  <c r="AN16" i="13"/>
  <c r="AM20" i="13"/>
  <c r="AN26" i="13"/>
  <c r="AN46" i="13"/>
  <c r="AM33" i="13"/>
  <c r="AM30" i="13"/>
  <c r="AM50" i="13"/>
  <c r="AM14" i="13"/>
  <c r="AN31" i="13"/>
  <c r="AN28" i="13"/>
  <c r="AM29" i="13"/>
  <c r="Y48" i="12"/>
  <c r="AN48" i="13"/>
  <c r="AN37" i="13"/>
  <c r="M48" i="12"/>
  <c r="AM25" i="13"/>
  <c r="AM10" i="13"/>
  <c r="AM31" i="13"/>
  <c r="AN10" i="13"/>
  <c r="AN25" i="13"/>
  <c r="AM34" i="13"/>
  <c r="AN49" i="13"/>
  <c r="AM26" i="13"/>
  <c r="AM18" i="13"/>
  <c r="AN11" i="13"/>
  <c r="AN42" i="13"/>
  <c r="AN9" i="13"/>
  <c r="AN50" i="13"/>
  <c r="N51" i="13"/>
  <c r="N54" i="13" s="1"/>
  <c r="N48" i="12"/>
  <c r="AM36" i="13"/>
  <c r="Z51" i="13"/>
  <c r="Z54" i="13" s="1"/>
  <c r="AM32" i="13"/>
  <c r="AM48" i="13"/>
  <c r="AM24" i="13"/>
  <c r="Z48" i="12"/>
  <c r="AM16" i="13"/>
  <c r="AM40" i="13"/>
  <c r="AM35" i="13"/>
  <c r="Y51" i="13"/>
  <c r="Y54" i="13" s="1"/>
  <c r="AM11" i="13"/>
  <c r="M51" i="13"/>
  <c r="M54" i="13" s="1"/>
  <c r="AM23" i="13"/>
  <c r="AM27" i="13"/>
  <c r="AM39" i="13"/>
  <c r="AM19" i="13"/>
  <c r="AM48" i="12" l="1"/>
  <c r="AN51" i="13"/>
  <c r="AN54" i="13" s="1"/>
  <c r="AN48" i="12"/>
  <c r="AM51" i="13"/>
  <c r="AM54" i="13" s="1"/>
  <c r="M5" i="8" l="1"/>
  <c r="AM5" i="8" s="1"/>
  <c r="AK2" i="8"/>
  <c r="AJ2" i="8"/>
  <c r="AI2" i="8"/>
  <c r="AH2" i="8"/>
  <c r="AG2" i="8"/>
  <c r="AF2" i="8"/>
  <c r="AE2" i="8"/>
  <c r="AD2" i="8"/>
  <c r="AC2" i="8"/>
  <c r="AB2" i="8"/>
  <c r="AA2" i="8"/>
  <c r="Z2" i="8"/>
  <c r="W2" i="8"/>
  <c r="V2" i="8"/>
  <c r="U2" i="8"/>
  <c r="T2" i="8"/>
  <c r="S2" i="8"/>
  <c r="R2" i="8"/>
  <c r="Q2" i="8"/>
  <c r="Y2" i="8" s="1"/>
  <c r="P2" i="8"/>
  <c r="X2" i="8" s="1"/>
  <c r="O2" i="8"/>
  <c r="N2" i="8"/>
  <c r="K2" i="8"/>
  <c r="J2" i="8"/>
  <c r="I2" i="8"/>
  <c r="H2" i="8"/>
  <c r="G2" i="8"/>
  <c r="F2" i="8"/>
  <c r="E2" i="8"/>
  <c r="D2" i="8"/>
  <c r="B2" i="8"/>
  <c r="Y6" i="8"/>
  <c r="X6" i="8"/>
  <c r="Y5" i="8"/>
  <c r="X5" i="8"/>
  <c r="Y4" i="8"/>
  <c r="X4" i="8"/>
  <c r="Y3" i="8"/>
  <c r="X3" i="8"/>
  <c r="M6" i="8"/>
  <c r="L6" i="8"/>
  <c r="AL6" i="8" s="1"/>
  <c r="L5" i="8"/>
  <c r="AL5" i="8" s="1"/>
  <c r="M4" i="8"/>
  <c r="AM4" i="8" s="1"/>
  <c r="L4" i="8"/>
  <c r="AL4" i="8" s="1"/>
  <c r="M3" i="8"/>
  <c r="AM3" i="8" s="1"/>
  <c r="L3" i="8"/>
  <c r="AL3" i="8" s="1"/>
  <c r="AM6" i="8" l="1"/>
  <c r="L2" i="8"/>
  <c r="C2" i="8"/>
  <c r="M2" i="8" s="1"/>
  <c r="AM2" i="8" s="1"/>
  <c r="AL2" i="8"/>
</calcChain>
</file>

<file path=xl/sharedStrings.xml><?xml version="1.0" encoding="utf-8"?>
<sst xmlns="http://schemas.openxmlformats.org/spreadsheetml/2006/main" count="2769" uniqueCount="192">
  <si>
    <t>Sr. No.</t>
  </si>
  <si>
    <t>Name of Bank</t>
  </si>
  <si>
    <t>BANK OF BARODA</t>
  </si>
  <si>
    <t>BANK OF INDIA</t>
  </si>
  <si>
    <t>BANK OF MAHARASHTRA</t>
  </si>
  <si>
    <t>CANARA BANK</t>
  </si>
  <si>
    <t>CENTRAL BANK OF INDIA</t>
  </si>
  <si>
    <t>INDIAN BANK</t>
  </si>
  <si>
    <t>INDIAN OVERSEAS BANK</t>
  </si>
  <si>
    <t>PUNJAB NATIONAL BANK</t>
  </si>
  <si>
    <t>UNION BANK OF INDIA</t>
  </si>
  <si>
    <t>UCO BANK</t>
  </si>
  <si>
    <t>STATE BANK OF INDIA</t>
  </si>
  <si>
    <t>PUNJAB AND SIND BANK</t>
  </si>
  <si>
    <t>SUB TOTAL OF PUBLIC SECTOR BANKS</t>
  </si>
  <si>
    <t>AXIS BANK</t>
  </si>
  <si>
    <t>CITY UNION BANK</t>
  </si>
  <si>
    <t>FEDERAL BANK</t>
  </si>
  <si>
    <t>HDFC BANK</t>
  </si>
  <si>
    <t>ICICI BANK</t>
  </si>
  <si>
    <t>IDBI BANK</t>
  </si>
  <si>
    <t>IDFC FIRST BANK</t>
  </si>
  <si>
    <t>KARUR VYSYA BANK</t>
  </si>
  <si>
    <t>KOTAK MAHINDRA BANK</t>
  </si>
  <si>
    <t>DBS BANK INDIA (E-LVB)</t>
  </si>
  <si>
    <t>RBL BANK</t>
  </si>
  <si>
    <t>SOUTH INDIAN BANK</t>
  </si>
  <si>
    <t>TAMILNAD MERCANTILE BANK</t>
  </si>
  <si>
    <t>BANDHAN BANK</t>
  </si>
  <si>
    <t>CSB BANK LIMITED</t>
  </si>
  <si>
    <t>INDUSIND BANK</t>
  </si>
  <si>
    <t>YES BANK</t>
  </si>
  <si>
    <t>KARNATAKA BANK</t>
  </si>
  <si>
    <t>DCB BANK</t>
  </si>
  <si>
    <t>DHANLAXMI BANK</t>
  </si>
  <si>
    <t>SUB TOTAL OF PRIVATE SECTOR BANKS</t>
  </si>
  <si>
    <t>PUDUVAI BHARATHIYAR GRAMA BANK</t>
  </si>
  <si>
    <t>SUB TOTAL OF REGIONAL RURAL BANKS</t>
  </si>
  <si>
    <t>EQUITAS SMALL FIN. BANK</t>
  </si>
  <si>
    <t>FINCARE SMALL FIN. BANK</t>
  </si>
  <si>
    <t>JANA SMALL FIN. BANK</t>
  </si>
  <si>
    <t>SURYODAY SMALL FIN. BANK</t>
  </si>
  <si>
    <t>UJJIVAN SMALL FIN. BANK</t>
  </si>
  <si>
    <t>UTKARSH SMALL FIN. BANK</t>
  </si>
  <si>
    <t>ESAF SMALL FIN. BANK</t>
  </si>
  <si>
    <t>SUB TOTAL OF SMALL FINANCE BANK</t>
  </si>
  <si>
    <t>PUDUCHERRY STATE CO-OPERATIVE BANK</t>
  </si>
  <si>
    <t>SUB TOTAL OF COOPERATIVE SECTOR BANKS</t>
  </si>
  <si>
    <t>INDIA POST PAYMENTS BANK</t>
  </si>
  <si>
    <t>SUB TOTAL OF PAYMENT BANK</t>
  </si>
  <si>
    <t>SIDBI</t>
  </si>
  <si>
    <t>SUB TOTAL,OF OTHERS</t>
  </si>
  <si>
    <t>GRAND TOTAL</t>
  </si>
  <si>
    <t>ACPDisbursement_Karaikal.xlsx</t>
  </si>
  <si>
    <t>ACPDisbursement_Mahe.xlsx</t>
  </si>
  <si>
    <t>ACPDisbursement_Pondicherry.xlsx</t>
  </si>
  <si>
    <t>ACPDisbursement_Yanam.xlsx</t>
  </si>
  <si>
    <t>Karaikal</t>
  </si>
  <si>
    <t>Mahe</t>
  </si>
  <si>
    <t>Pondicherry</t>
  </si>
  <si>
    <t>Yanam</t>
  </si>
  <si>
    <t>District</t>
  </si>
  <si>
    <t>Farm Credit Crop Loan A/c</t>
  </si>
  <si>
    <t>Farm Credit Crop Loan Amt</t>
  </si>
  <si>
    <t>Farm Credit Term Loan A/c</t>
  </si>
  <si>
    <t>Farm Credit Term Loan Amt</t>
  </si>
  <si>
    <t>Out of Farm Credit, total allied activities A/c</t>
  </si>
  <si>
    <t>Out of Farm Credit, total allied activities Amt</t>
  </si>
  <si>
    <t>Agri. Infrastructure A/c</t>
  </si>
  <si>
    <t>Agri. Infrastructure Amt</t>
  </si>
  <si>
    <t>Ancillary Activities A/c</t>
  </si>
  <si>
    <t>Ancillary Activities Amt</t>
  </si>
  <si>
    <t>Total Agriculture (PS) A/c</t>
  </si>
  <si>
    <t>Total Agriculture (PS) Amt</t>
  </si>
  <si>
    <t>Micro Enterprises A/c</t>
  </si>
  <si>
    <t>Micro Enterprises Amt</t>
  </si>
  <si>
    <t>Small Enterprises A/c</t>
  </si>
  <si>
    <t>Small Enterprises Amt</t>
  </si>
  <si>
    <t>Medium Enterprises A/c</t>
  </si>
  <si>
    <t>Medium Enterprises Amt</t>
  </si>
  <si>
    <t>Khadi and Village Industries A/c</t>
  </si>
  <si>
    <t>Khadi and Village Industries Amt</t>
  </si>
  <si>
    <t>Others under MSMEs A/c</t>
  </si>
  <si>
    <t>Others under MSMEs Amt</t>
  </si>
  <si>
    <t>Total MSMEs (PS) A/c</t>
  </si>
  <si>
    <t>Total MSMEs (PS) Amt</t>
  </si>
  <si>
    <t>Export Credit A/c</t>
  </si>
  <si>
    <t>Export Credit Amt</t>
  </si>
  <si>
    <t>Education (PS) A/c</t>
  </si>
  <si>
    <t>Education (PS) Amt</t>
  </si>
  <si>
    <t>Housing (PS) A/c</t>
  </si>
  <si>
    <t>Housing (PS) Amt</t>
  </si>
  <si>
    <t>Social Infrastructure A/c</t>
  </si>
  <si>
    <t>Social Infrastructure Amt</t>
  </si>
  <si>
    <t>Renewable Energy A/c</t>
  </si>
  <si>
    <t>Renewable Energy Amt</t>
  </si>
  <si>
    <t>Other Priority A/c</t>
  </si>
  <si>
    <t>Other Priority Amt</t>
  </si>
  <si>
    <t>Total Priority Sector A/c</t>
  </si>
  <si>
    <t>Total Priority Sector Amt</t>
  </si>
  <si>
    <t>Loans to weaker sections under Priority Sector A/c</t>
  </si>
  <si>
    <t>Loans to weaker sections under Priority Sector Amt</t>
  </si>
  <si>
    <t>Agriculture (NPS) A/c</t>
  </si>
  <si>
    <t>Agriculture (NPS) Amt</t>
  </si>
  <si>
    <t>Education (NPS) A/c</t>
  </si>
  <si>
    <t>Education (NPS) Amt</t>
  </si>
  <si>
    <t>Housing (NPS) A/c</t>
  </si>
  <si>
    <t>Housing (NPS) Amt</t>
  </si>
  <si>
    <t>Personal Loans under NPS A/c</t>
  </si>
  <si>
    <t>Personal Loans under NPS Amt</t>
  </si>
  <si>
    <t>Others NPS A/c</t>
  </si>
  <si>
    <t>Others NPS Amt</t>
  </si>
  <si>
    <t>Total Non Priority Sector A/c</t>
  </si>
  <si>
    <t>Total Non Priority Sector Amt</t>
  </si>
  <si>
    <t>Grand Total  ( Priority Sector + Non Priority Sector) A/c</t>
  </si>
  <si>
    <t>Grand Total  ( Priority Sector + Non Priority Sector) Amt</t>
  </si>
  <si>
    <t>File Name</t>
  </si>
  <si>
    <t>Bank Sector</t>
  </si>
  <si>
    <t>PUBLIC SECTOR</t>
  </si>
  <si>
    <t>PRIVATE SECTOR</t>
  </si>
  <si>
    <t>REGIONAL RURAL</t>
  </si>
  <si>
    <t>SMALL FINANCE BANK</t>
  </si>
  <si>
    <t>COOPERATIVE SECTOR</t>
  </si>
  <si>
    <t>PAYMENT BANK</t>
  </si>
  <si>
    <t>OTHERS</t>
  </si>
  <si>
    <t>KARAIKAL</t>
  </si>
  <si>
    <t>MAHE</t>
  </si>
  <si>
    <t>PONDICHERRY</t>
  </si>
  <si>
    <t>YANAM</t>
  </si>
  <si>
    <t>Branches</t>
  </si>
  <si>
    <t>District :</t>
  </si>
  <si>
    <t>Actuals</t>
  </si>
  <si>
    <t>Thousands</t>
  </si>
  <si>
    <t>Lakhs</t>
  </si>
  <si>
    <t>Crores</t>
  </si>
  <si>
    <t>All</t>
  </si>
  <si>
    <t>TOTAL</t>
  </si>
  <si>
    <t>RBI Values</t>
  </si>
  <si>
    <t>DIFFERENCE</t>
  </si>
  <si>
    <t>RBI</t>
  </si>
  <si>
    <t>ARIANKUPPAM</t>
  </si>
  <si>
    <t>VILLIANUR</t>
  </si>
  <si>
    <t>Block Name</t>
  </si>
  <si>
    <t>District- Block-Bank</t>
  </si>
  <si>
    <t>PUDUCHERRY URBAN</t>
  </si>
  <si>
    <t>Karaikal-Karaikal</t>
  </si>
  <si>
    <t>Mahe-Mahe</t>
  </si>
  <si>
    <t>Pondicherry-ARIANKUPPAM</t>
  </si>
  <si>
    <t>Pondicherry-VILLIANUR</t>
  </si>
  <si>
    <t>Pondicherry-PUDUCHERRY URBAN</t>
  </si>
  <si>
    <t>Yanam-Yanam</t>
  </si>
  <si>
    <t>District Name</t>
  </si>
  <si>
    <t>Ariankuppam</t>
  </si>
  <si>
    <t>Villianur</t>
  </si>
  <si>
    <t>A/c</t>
  </si>
  <si>
    <t>Grand Total</t>
  </si>
  <si>
    <t>Amt</t>
  </si>
  <si>
    <t>Farm Credit</t>
  </si>
  <si>
    <t>Out of Farm Credit, total allied activities</t>
  </si>
  <si>
    <t>Agri. Infrastructure</t>
  </si>
  <si>
    <t>Ancillary Activities</t>
  </si>
  <si>
    <t>Total Agriculture (PS)</t>
  </si>
  <si>
    <t>Micro Enterprises</t>
  </si>
  <si>
    <t>Small Enterprises</t>
  </si>
  <si>
    <t>Medium Enterprises</t>
  </si>
  <si>
    <t>Khadi and Village Industries</t>
  </si>
  <si>
    <t>Others under MSMEs</t>
  </si>
  <si>
    <t>Total MSMEs (PS)</t>
  </si>
  <si>
    <t>Export Credit</t>
  </si>
  <si>
    <t>Education (PS)</t>
  </si>
  <si>
    <t>Housing (PS)</t>
  </si>
  <si>
    <t>Social Infrastructure</t>
  </si>
  <si>
    <t>Renewable Energy</t>
  </si>
  <si>
    <t>Other Priority</t>
  </si>
  <si>
    <t>Total Priority Sector</t>
  </si>
  <si>
    <t>Loans to weaker sections under Priority Sector</t>
  </si>
  <si>
    <t>Crop Loan</t>
  </si>
  <si>
    <t>Term Loan</t>
  </si>
  <si>
    <t>Puducherry</t>
  </si>
  <si>
    <t>AU SMALL FIN.BANK</t>
  </si>
  <si>
    <t>OZHUKARAI</t>
  </si>
  <si>
    <t>Row Labels</t>
  </si>
  <si>
    <t>Sum of Farm Credit Term Loan Amt</t>
  </si>
  <si>
    <t>Sum of Farm Credit Term Loan A/c</t>
  </si>
  <si>
    <t>KARAIKAL DISTRICT &amp; BLOCK BANKWISE ACP TARGET FOR FY 2025-26(Amt in Crores)</t>
  </si>
  <si>
    <t>PUDUCHERRY DISTRICT BANKWISE ACP TARGET FOR FY 2025-26 (Amt in Crores)</t>
  </si>
  <si>
    <t>UT OF PUDUCHERRY BANKWISE ACP TARGET FOR FY 2025-26 (Amt in Crores)</t>
  </si>
  <si>
    <t>MAHE REGION BANKWISE ACP TARGET FOR FY 2025-26 (Amt in Crores)</t>
  </si>
  <si>
    <t>YANAM BANKWISE ACP TARGET FOR FY 2025-26 (Amt in Crores)</t>
  </si>
  <si>
    <t>OZHUKARAI BLOCK BANKWISE ACP TARGET FOR FY 2025-26 (Amt in Crores)</t>
  </si>
  <si>
    <t>VILLIANUR BLOCK BANKWISE ACP TARGET FOR FY 2025-26 (Amt in Crores)</t>
  </si>
  <si>
    <t>ARIYANKUPPAM BANKWISE ACP TARGET FOR FY 2025-26 (Amt in Crores)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</si>
</sst>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26">
    <xf numFmtId="0" fontId="0" fillId="0" borderId="0" xfId="0"/>
    <xf numFmtId="0" fontId="4" fillId="0" borderId="2" xfId="0" applyFont="1" applyBorder="1"/>
    <xf numFmtId="0" fontId="4" fillId="0" borderId="0" xfId="0" applyFont="1"/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wrapText="1"/>
    </xf>
    <xf numFmtId="0" fontId="2" fillId="2" borderId="3" xfId="0" applyFont="1" applyFill="1" applyBorder="1" applyAlignment="1">
      <alignment horizontal="center" vertical="center" wrapText="1"/>
    </xf>
    <xf numFmtId="1" fontId="4" fillId="0" borderId="2" xfId="0" applyNumberFormat="1" applyFont="1" applyBorder="1"/>
    <xf numFmtId="0" fontId="3" fillId="3" borderId="2" xfId="0" applyFont="1" applyFill="1" applyBorder="1"/>
    <xf numFmtId="164" fontId="5" fillId="0" borderId="2" xfId="1" applyNumberFormat="1" applyFont="1" applyBorder="1"/>
    <xf numFmtId="164" fontId="4" fillId="0" borderId="2" xfId="1" applyNumberFormat="1" applyFont="1" applyBorder="1"/>
    <xf numFmtId="164" fontId="0" fillId="0" borderId="0" xfId="0" applyNumberFormat="1"/>
    <xf numFmtId="0" fontId="2" fillId="2" borderId="2" xfId="0" applyFont="1" applyFill="1" applyBorder="1" applyAlignment="1">
      <alignment horizontal="center" vertical="center" wrapText="1"/>
    </xf>
    <xf numFmtId="1" fontId="0" fillId="0" borderId="2" xfId="0" applyNumberFormat="1" applyBorder="1"/>
    <xf numFmtId="1" fontId="6" fillId="0" borderId="2" xfId="0" applyNumberFormat="1" applyFont="1" applyBorder="1"/>
    <xf numFmtId="0" fontId="2" fillId="0" borderId="5" xfId="0" applyFont="1" applyBorder="1" applyAlignment="1">
      <alignment vertical="center" wrapText="1"/>
    </xf>
    <xf numFmtId="0" fontId="0" fillId="0" borderId="2" xfId="0" applyBorder="1"/>
    <xf numFmtId="165" fontId="0" fillId="0" borderId="2" xfId="0" applyNumberFormat="1" applyBorder="1"/>
    <xf numFmtId="2" fontId="0" fillId="0" borderId="2" xfId="0" applyNumberFormat="1" applyBorder="1"/>
    <xf numFmtId="0" fontId="3" fillId="3" borderId="4" xfId="0" applyFont="1" applyFill="1" applyBorder="1"/>
    <xf numFmtId="0" fontId="2" fillId="0" borderId="2" xfId="0" applyFont="1" applyBorder="1"/>
    <xf numFmtId="0" fontId="5" fillId="0" borderId="2" xfId="0" applyFont="1" applyBorder="1"/>
    <xf numFmtId="165" fontId="2" fillId="0" borderId="2" xfId="0" applyNumberFormat="1" applyFont="1" applyBorder="1"/>
    <xf numFmtId="0" fontId="2" fillId="0" borderId="0" xfId="0" applyFont="1"/>
    <xf numFmtId="0" fontId="2" fillId="0" borderId="6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2" fontId="2" fillId="0" borderId="2" xfId="0" applyNumberFormat="1" applyFont="1" applyBorder="1"/>
    <xf numFmtId="0" fontId="0" fillId="0" borderId="0" xfId="0" applyAlignment="1">
      <alignment horizontal="left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" fontId="2" fillId="0" borderId="2" xfId="0" applyNumberFormat="1" applyFont="1" applyBorder="1"/>
    <xf numFmtId="0" fontId="9" fillId="0" borderId="0" xfId="0" applyFont="1"/>
    <xf numFmtId="0" fontId="6" fillId="0" borderId="0" xfId="0" applyFont="1"/>
    <xf numFmtId="0" fontId="6" fillId="0" borderId="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9" fillId="0" borderId="2" xfId="0" applyFont="1" applyBorder="1"/>
    <xf numFmtId="1" fontId="9" fillId="0" borderId="2" xfId="0" applyNumberFormat="1" applyFont="1" applyBorder="1"/>
    <xf numFmtId="0" fontId="6" fillId="0" borderId="2" xfId="0" applyFont="1" applyBorder="1"/>
    <xf numFmtId="2" fontId="9" fillId="0" borderId="2" xfId="0" applyNumberFormat="1" applyFont="1" applyBorder="1"/>
    <xf numFmtId="2" fontId="6" fillId="0" borderId="2" xfId="0" applyNumberFormat="1" applyFont="1" applyBorder="1"/>
    <xf numFmtId="2" fontId="6" fillId="0" borderId="2" xfId="0" applyNumberFormat="1" applyFont="1" applyBorder="1" applyAlignment="1">
      <alignment horizontal="center" vertical="center"/>
    </xf>
    <xf numFmtId="0" fontId="0" fillId="0" borderId="0" xfId="0" pivotButton="1"/>
    <xf numFmtId="165" fontId="6" fillId="0" borderId="2" xfId="0" applyNumberFormat="1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10" fillId="0" borderId="27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1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</cellXfs>
  <cellStyles count="3">
    <cellStyle name="Comma 2" xfId="1" xr:uid="{00000000-0005-0000-0000-000000000000}"/>
    <cellStyle name="Normal" xfId="0" builtinId="0"/>
    <cellStyle name="Normal 2 2" xfId="2" xr:uid="{00000000-0005-0000-0000-000002000000}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Target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ownloads\Target%20Percentage%20%20Final%20Sheet%20%20FY2025-26_V3_Final.xlsm" TargetMode="External"/><Relationship Id="rId1" Type="http://schemas.openxmlformats.org/officeDocument/2006/relationships/externalLinkPath" Target="Target%20Percentage%20%20Final%20Sheet%20%20FY2025-26_V3_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"/>
      <sheetName val="Sheet1"/>
      <sheetName val="Karaikal-D&amp;B"/>
      <sheetName val="Sheet2"/>
      <sheetName val="Ticket Size error"/>
      <sheetName val="Major Target"/>
      <sheetName val="Very Original ACP"/>
      <sheetName val="Backup"/>
    </sheetNames>
    <sheetDataSet>
      <sheetData sheetId="0">
        <row r="2">
          <cell r="F2" t="str">
            <v>All</v>
          </cell>
        </row>
        <row r="3">
          <cell r="F3" t="str">
            <v>Karaikal</v>
          </cell>
        </row>
        <row r="4">
          <cell r="F4" t="str">
            <v>Mahe</v>
          </cell>
        </row>
        <row r="5">
          <cell r="F5" t="str">
            <v>Pondicherry</v>
          </cell>
        </row>
        <row r="6">
          <cell r="F6" t="str">
            <v>Yanam</v>
          </cell>
        </row>
      </sheetData>
      <sheetData sheetId="1"/>
      <sheetData sheetId="2"/>
      <sheetData sheetId="3"/>
      <sheetData sheetId="4"/>
      <sheetData sheetId="5">
        <row r="1">
          <cell r="A1" t="str">
            <v>RBI</v>
          </cell>
          <cell r="B1" t="str">
            <v>Farm Credit Crop Loan A/c</v>
          </cell>
          <cell r="C1" t="str">
            <v>Farm Credit Crop Loan Amt</v>
          </cell>
          <cell r="D1" t="str">
            <v>Farm Credit Term Loan A/c</v>
          </cell>
          <cell r="E1" t="str">
            <v>Farm Credit Term Loan Amt</v>
          </cell>
          <cell r="F1" t="str">
            <v>Out of Farm Credit, total allied activities A/c</v>
          </cell>
          <cell r="G1" t="str">
            <v>Out of Farm Credit, total allied activities Amt</v>
          </cell>
          <cell r="H1" t="str">
            <v>Agri. Infrastructure A/c</v>
          </cell>
          <cell r="I1" t="str">
            <v>Agri. Infrastructure Amt</v>
          </cell>
          <cell r="J1" t="str">
            <v>Ancillary Activities A/c</v>
          </cell>
          <cell r="K1" t="str">
            <v>Ancillary Activities Amt</v>
          </cell>
          <cell r="L1" t="str">
            <v>Total Agriculture (PS) A/c</v>
          </cell>
          <cell r="M1" t="str">
            <v>Total Agriculture (PS) Amt</v>
          </cell>
          <cell r="N1" t="str">
            <v>Micro Enterprises A/c</v>
          </cell>
          <cell r="O1" t="str">
            <v>Micro Enterprises Amt</v>
          </cell>
          <cell r="P1" t="str">
            <v>Small Enterprises A/c</v>
          </cell>
          <cell r="Q1" t="str">
            <v>Small Enterprises Amt</v>
          </cell>
          <cell r="R1" t="str">
            <v>Medium Enterprises A/c</v>
          </cell>
          <cell r="S1" t="str">
            <v>Medium Enterprises Amt</v>
          </cell>
          <cell r="T1" t="str">
            <v>Khadi and Village Industries A/c</v>
          </cell>
          <cell r="U1" t="str">
            <v>Khadi and Village Industries Amt</v>
          </cell>
          <cell r="V1" t="str">
            <v>Others under MSMEs A/c</v>
          </cell>
          <cell r="W1" t="str">
            <v>Others under MSMEs Amt</v>
          </cell>
          <cell r="X1" t="str">
            <v>Total MSMEs (PS) A/c</v>
          </cell>
          <cell r="Y1" t="str">
            <v>Total MSMEs (PS) Amt</v>
          </cell>
          <cell r="Z1" t="str">
            <v>Export Credit A/c</v>
          </cell>
          <cell r="AA1" t="str">
            <v>Export Credit Amt</v>
          </cell>
          <cell r="AB1" t="str">
            <v>Education (PS) A/c</v>
          </cell>
          <cell r="AC1" t="str">
            <v>Education (PS) Amt</v>
          </cell>
          <cell r="AD1" t="str">
            <v>Housing (PS) A/c</v>
          </cell>
          <cell r="AE1" t="str">
            <v>Housing (PS) Amt</v>
          </cell>
          <cell r="AF1" t="str">
            <v>Social Infrastructure A/c</v>
          </cell>
          <cell r="AG1" t="str">
            <v>Social Infrastructure Amt</v>
          </cell>
          <cell r="AH1" t="str">
            <v>Renewable Energy A/c</v>
          </cell>
          <cell r="AI1" t="str">
            <v>Renewable Energy Amt</v>
          </cell>
          <cell r="AJ1" t="str">
            <v>Other Priority A/c</v>
          </cell>
          <cell r="AK1" t="str">
            <v>Other Priority Amt</v>
          </cell>
          <cell r="AL1" t="str">
            <v>Total Priority Sector A/c</v>
          </cell>
          <cell r="AM1" t="str">
            <v>Total Priority Sector Amt</v>
          </cell>
          <cell r="AN1" t="str">
            <v>Loans to weaker sections under Priority Sector A/c</v>
          </cell>
          <cell r="AO1" t="str">
            <v>Loans to weaker sections under Priority Sector Amt</v>
          </cell>
        </row>
        <row r="2">
          <cell r="A2" t="str">
            <v>All</v>
          </cell>
          <cell r="B2">
            <v>303364</v>
          </cell>
          <cell r="C2">
            <v>43312859635</v>
          </cell>
          <cell r="D2">
            <v>100130</v>
          </cell>
          <cell r="E2">
            <v>13910319241</v>
          </cell>
          <cell r="F2">
            <v>69696</v>
          </cell>
          <cell r="G2">
            <v>8887273630</v>
          </cell>
          <cell r="H2">
            <v>1498</v>
          </cell>
          <cell r="I2">
            <v>256526266</v>
          </cell>
          <cell r="J2">
            <v>1949</v>
          </cell>
          <cell r="K2">
            <v>2127591614</v>
          </cell>
          <cell r="L2">
            <v>406941</v>
          </cell>
          <cell r="M2">
            <v>59607296756</v>
          </cell>
          <cell r="N2">
            <v>55705</v>
          </cell>
          <cell r="O2">
            <v>18309928807</v>
          </cell>
          <cell r="P2">
            <v>1771</v>
          </cell>
          <cell r="Q2">
            <v>10383401017</v>
          </cell>
          <cell r="R2">
            <v>178</v>
          </cell>
          <cell r="S2">
            <v>4793454686</v>
          </cell>
          <cell r="T2">
            <v>5</v>
          </cell>
          <cell r="U2">
            <v>142865850</v>
          </cell>
          <cell r="V2">
            <v>1820</v>
          </cell>
          <cell r="W2">
            <v>319771000</v>
          </cell>
          <cell r="X2">
            <v>59479</v>
          </cell>
          <cell r="Y2">
            <v>33949421360</v>
          </cell>
          <cell r="Z2">
            <v>165</v>
          </cell>
          <cell r="AA2">
            <v>200000000</v>
          </cell>
          <cell r="AB2">
            <v>2273</v>
          </cell>
          <cell r="AC2">
            <v>440000000</v>
          </cell>
          <cell r="AD2">
            <v>3322</v>
          </cell>
          <cell r="AE2">
            <v>1057232442</v>
          </cell>
          <cell r="AF2">
            <v>259</v>
          </cell>
          <cell r="AG2">
            <v>52009850</v>
          </cell>
          <cell r="AH2">
            <v>168</v>
          </cell>
          <cell r="AI2">
            <v>100000000</v>
          </cell>
          <cell r="AJ2">
            <v>34562</v>
          </cell>
          <cell r="AK2">
            <v>2765650594</v>
          </cell>
          <cell r="AL2">
            <v>507169</v>
          </cell>
          <cell r="AM2">
            <v>98171611002</v>
          </cell>
          <cell r="AN2">
            <v>394833</v>
          </cell>
          <cell r="AO2">
            <v>47259245338</v>
          </cell>
        </row>
        <row r="3">
          <cell r="A3" t="str">
            <v>KARAIKAL</v>
          </cell>
          <cell r="B3">
            <v>78225</v>
          </cell>
          <cell r="C3">
            <v>9838625818</v>
          </cell>
          <cell r="D3">
            <v>27803</v>
          </cell>
          <cell r="E3">
            <v>3438351077</v>
          </cell>
          <cell r="F3">
            <v>15019</v>
          </cell>
          <cell r="G3">
            <v>1683873342</v>
          </cell>
          <cell r="H3">
            <v>40</v>
          </cell>
          <cell r="I3">
            <v>8071490</v>
          </cell>
          <cell r="J3">
            <v>66</v>
          </cell>
          <cell r="K3">
            <v>50069946</v>
          </cell>
          <cell r="L3">
            <v>106134</v>
          </cell>
          <cell r="M3">
            <v>13335118331</v>
          </cell>
          <cell r="N3">
            <v>8408</v>
          </cell>
          <cell r="O3">
            <v>2283217709</v>
          </cell>
          <cell r="P3">
            <v>161</v>
          </cell>
          <cell r="Q3">
            <v>1032923399</v>
          </cell>
          <cell r="R3">
            <v>9</v>
          </cell>
          <cell r="S3">
            <v>86961000</v>
          </cell>
          <cell r="T3">
            <v>1</v>
          </cell>
          <cell r="U3">
            <v>500000</v>
          </cell>
          <cell r="V3">
            <v>97</v>
          </cell>
          <cell r="W3">
            <v>136587</v>
          </cell>
          <cell r="X3">
            <v>8676</v>
          </cell>
          <cell r="Y3">
            <v>3403738695</v>
          </cell>
          <cell r="Z3">
            <v>38</v>
          </cell>
          <cell r="AA3">
            <v>34731922</v>
          </cell>
          <cell r="AB3">
            <v>360</v>
          </cell>
          <cell r="AC3">
            <v>52229959</v>
          </cell>
          <cell r="AD3">
            <v>169</v>
          </cell>
          <cell r="AE3">
            <v>127233867</v>
          </cell>
          <cell r="AF3">
            <v>0</v>
          </cell>
          <cell r="AG3">
            <v>0</v>
          </cell>
          <cell r="AH3">
            <v>45</v>
          </cell>
          <cell r="AI3">
            <v>17365961</v>
          </cell>
          <cell r="AJ3">
            <v>3174</v>
          </cell>
          <cell r="AK3">
            <v>346571016</v>
          </cell>
          <cell r="AL3">
            <v>118596</v>
          </cell>
          <cell r="AM3">
            <v>17316989751</v>
          </cell>
          <cell r="AN3">
            <v>95288</v>
          </cell>
          <cell r="AO3">
            <v>10749632687</v>
          </cell>
        </row>
        <row r="4">
          <cell r="A4" t="str">
            <v>MAHE</v>
          </cell>
          <cell r="B4">
            <v>11944</v>
          </cell>
          <cell r="C4">
            <v>2349729548</v>
          </cell>
          <cell r="D4">
            <v>2382</v>
          </cell>
          <cell r="E4">
            <v>320673656</v>
          </cell>
          <cell r="F4">
            <v>3126</v>
          </cell>
          <cell r="G4">
            <v>475598742</v>
          </cell>
          <cell r="H4">
            <v>0</v>
          </cell>
          <cell r="I4">
            <v>0</v>
          </cell>
          <cell r="J4">
            <v>19</v>
          </cell>
          <cell r="K4">
            <v>36287425</v>
          </cell>
          <cell r="L4">
            <v>14345</v>
          </cell>
          <cell r="M4">
            <v>2706690629</v>
          </cell>
          <cell r="N4">
            <v>794</v>
          </cell>
          <cell r="O4">
            <v>241290258</v>
          </cell>
          <cell r="P4">
            <v>19</v>
          </cell>
          <cell r="Q4">
            <v>46745490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291</v>
          </cell>
          <cell r="W4">
            <v>6</v>
          </cell>
          <cell r="X4">
            <v>1104</v>
          </cell>
          <cell r="Y4">
            <v>288035754</v>
          </cell>
          <cell r="Z4">
            <v>12</v>
          </cell>
          <cell r="AA4">
            <v>6489205</v>
          </cell>
          <cell r="AB4">
            <v>243</v>
          </cell>
          <cell r="AC4">
            <v>43070125</v>
          </cell>
          <cell r="AD4">
            <v>150</v>
          </cell>
          <cell r="AE4">
            <v>98588730</v>
          </cell>
          <cell r="AF4">
            <v>0</v>
          </cell>
          <cell r="AG4">
            <v>0</v>
          </cell>
          <cell r="AH4">
            <v>30</v>
          </cell>
          <cell r="AI4">
            <v>3244603</v>
          </cell>
          <cell r="AJ4">
            <v>498</v>
          </cell>
          <cell r="AK4">
            <v>75574597</v>
          </cell>
          <cell r="AL4">
            <v>16382</v>
          </cell>
          <cell r="AM4">
            <v>3221693643</v>
          </cell>
          <cell r="AN4">
            <v>13790</v>
          </cell>
          <cell r="AO4">
            <v>2246767617</v>
          </cell>
        </row>
        <row r="5">
          <cell r="A5" t="str">
            <v>PONDICHERRY</v>
          </cell>
          <cell r="B5">
            <v>203694</v>
          </cell>
          <cell r="C5">
            <v>29369313173</v>
          </cell>
          <cell r="D5">
            <v>64634</v>
          </cell>
          <cell r="E5">
            <v>9185772705</v>
          </cell>
          <cell r="F5">
            <v>50591</v>
          </cell>
          <cell r="G5">
            <v>6589585004</v>
          </cell>
          <cell r="H5">
            <v>1447</v>
          </cell>
          <cell r="I5">
            <v>246519140</v>
          </cell>
          <cell r="J5">
            <v>1620</v>
          </cell>
          <cell r="K5">
            <v>1971189598</v>
          </cell>
          <cell r="L5">
            <v>271395</v>
          </cell>
          <cell r="M5">
            <v>40772794616</v>
          </cell>
          <cell r="N5">
            <v>44659</v>
          </cell>
          <cell r="O5">
            <v>15218379176</v>
          </cell>
          <cell r="P5">
            <v>1557</v>
          </cell>
          <cell r="Q5">
            <v>9016631375</v>
          </cell>
          <cell r="R5">
            <v>167</v>
          </cell>
          <cell r="S5">
            <v>4699888445</v>
          </cell>
          <cell r="T5">
            <v>4</v>
          </cell>
          <cell r="U5">
            <v>142365850</v>
          </cell>
          <cell r="V5">
            <v>1432</v>
          </cell>
          <cell r="W5">
            <v>319634407</v>
          </cell>
          <cell r="X5">
            <v>47819</v>
          </cell>
          <cell r="Y5">
            <v>29396899253</v>
          </cell>
          <cell r="Z5">
            <v>109</v>
          </cell>
          <cell r="AA5">
            <v>151162173</v>
          </cell>
          <cell r="AB5">
            <v>1569</v>
          </cell>
          <cell r="AC5">
            <v>329994423</v>
          </cell>
          <cell r="AD5">
            <v>2976</v>
          </cell>
          <cell r="AE5">
            <v>805070395</v>
          </cell>
          <cell r="AF5">
            <v>259</v>
          </cell>
          <cell r="AG5">
            <v>52009850</v>
          </cell>
          <cell r="AH5">
            <v>63</v>
          </cell>
          <cell r="AI5">
            <v>75581086</v>
          </cell>
          <cell r="AJ5">
            <v>30142</v>
          </cell>
          <cell r="AK5">
            <v>2231482624</v>
          </cell>
          <cell r="AL5">
            <v>354332</v>
          </cell>
          <cell r="AM5">
            <v>73814994420</v>
          </cell>
          <cell r="AN5">
            <v>271798</v>
          </cell>
          <cell r="AO5">
            <v>32275906983</v>
          </cell>
        </row>
        <row r="6">
          <cell r="A6" t="str">
            <v>YANAM</v>
          </cell>
          <cell r="B6">
            <v>9501</v>
          </cell>
          <cell r="C6">
            <v>1755191096</v>
          </cell>
          <cell r="D6">
            <v>5311</v>
          </cell>
          <cell r="E6">
            <v>965521803</v>
          </cell>
          <cell r="F6">
            <v>960</v>
          </cell>
          <cell r="G6">
            <v>138216542</v>
          </cell>
          <cell r="H6">
            <v>11</v>
          </cell>
          <cell r="I6">
            <v>1935636</v>
          </cell>
          <cell r="J6">
            <v>244</v>
          </cell>
          <cell r="K6">
            <v>70044645</v>
          </cell>
          <cell r="L6">
            <v>15067</v>
          </cell>
          <cell r="M6">
            <v>2792693180</v>
          </cell>
          <cell r="N6">
            <v>1844</v>
          </cell>
          <cell r="O6">
            <v>567041664</v>
          </cell>
          <cell r="P6">
            <v>34</v>
          </cell>
          <cell r="Q6">
            <v>287100753</v>
          </cell>
          <cell r="R6">
            <v>2</v>
          </cell>
          <cell r="S6">
            <v>6605241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1880</v>
          </cell>
          <cell r="Y6">
            <v>860747658</v>
          </cell>
          <cell r="Z6">
            <v>6</v>
          </cell>
          <cell r="AA6">
            <v>7616700</v>
          </cell>
          <cell r="AB6">
            <v>101</v>
          </cell>
          <cell r="AC6">
            <v>14705493</v>
          </cell>
          <cell r="AD6">
            <v>27</v>
          </cell>
          <cell r="AE6">
            <v>26339450</v>
          </cell>
          <cell r="AF6">
            <v>0</v>
          </cell>
          <cell r="AG6">
            <v>0</v>
          </cell>
          <cell r="AH6">
            <v>30</v>
          </cell>
          <cell r="AI6">
            <v>3808350</v>
          </cell>
          <cell r="AJ6">
            <v>748</v>
          </cell>
          <cell r="AK6">
            <v>112022357</v>
          </cell>
          <cell r="AL6">
            <v>17859</v>
          </cell>
          <cell r="AM6">
            <v>3817933188</v>
          </cell>
          <cell r="AN6">
            <v>13957</v>
          </cell>
          <cell r="AO6">
            <v>1986938051</v>
          </cell>
        </row>
        <row r="8">
          <cell r="Z8">
            <v>12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ameter"/>
      <sheetName val="Sheet1"/>
      <sheetName val="Work"/>
      <sheetName val="STATE"/>
      <sheetName val="Pondicherry-D"/>
      <sheetName val="Karaikal-D&amp;B"/>
      <sheetName val="Mahe-D&amp;B"/>
      <sheetName val="Yanam-D&amp;B"/>
      <sheetName val="OZHUKARAI"/>
      <sheetName val="Villianur"/>
      <sheetName val="ARIYAN"/>
      <sheetName val="Blockwise Total"/>
      <sheetName val="Ticket Size error"/>
      <sheetName val="Major Target"/>
      <sheetName val="Very Original ACP"/>
      <sheetName val="Backup"/>
    </sheetNames>
    <sheetDataSet>
      <sheetData sheetId="0">
        <row r="2">
          <cell r="F2" t="str">
            <v>All</v>
          </cell>
        </row>
        <row r="3">
          <cell r="F3" t="str">
            <v>Karaikal</v>
          </cell>
        </row>
        <row r="4">
          <cell r="F4" t="str">
            <v>Mahe</v>
          </cell>
        </row>
        <row r="5">
          <cell r="F5" t="str">
            <v>Pondicherry</v>
          </cell>
        </row>
        <row r="6">
          <cell r="F6" t="str">
            <v>Yanam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">
          <cell r="A1" t="str">
            <v>RBI</v>
          </cell>
          <cell r="B1" t="str">
            <v>Farm Credit Crop Loan A/c</v>
          </cell>
          <cell r="C1" t="str">
            <v>Farm Credit Crop Loan Amt</v>
          </cell>
          <cell r="D1" t="str">
            <v>Farm Credit Term Loan A/c</v>
          </cell>
          <cell r="E1" t="str">
            <v>Farm Credit Term Loan Amt</v>
          </cell>
          <cell r="F1" t="str">
            <v>Out of Farm Credit, total allied activities A/c</v>
          </cell>
          <cell r="G1" t="str">
            <v>Out of Farm Credit, total allied activities Amt</v>
          </cell>
          <cell r="H1" t="str">
            <v>Agri. Infrastructure A/c</v>
          </cell>
          <cell r="I1" t="str">
            <v>Agri. Infrastructure Amt</v>
          </cell>
          <cell r="J1" t="str">
            <v>Ancillary Activities A/c</v>
          </cell>
          <cell r="K1" t="str">
            <v>Ancillary Activities Amt</v>
          </cell>
          <cell r="L1" t="str">
            <v>Total Agriculture (PS) A/c</v>
          </cell>
          <cell r="M1" t="str">
            <v>Total Agriculture (PS) Amt</v>
          </cell>
          <cell r="N1" t="str">
            <v>Micro Enterprises A/c</v>
          </cell>
          <cell r="O1" t="str">
            <v>Micro Enterprises Amt</v>
          </cell>
          <cell r="P1" t="str">
            <v>Small Enterprises A/c</v>
          </cell>
          <cell r="Q1" t="str">
            <v>Small Enterprises Amt</v>
          </cell>
          <cell r="R1" t="str">
            <v>Medium Enterprises A/c</v>
          </cell>
          <cell r="S1" t="str">
            <v>Medium Enterprises Amt</v>
          </cell>
          <cell r="T1" t="str">
            <v>Khadi and Village Industries A/c</v>
          </cell>
          <cell r="U1" t="str">
            <v>Khadi and Village Industries Amt</v>
          </cell>
          <cell r="V1" t="str">
            <v>Others under MSMEs A/c</v>
          </cell>
          <cell r="W1" t="str">
            <v>Others under MSMEs Amt</v>
          </cell>
          <cell r="X1" t="str">
            <v>Total MSMEs (PS) A/c</v>
          </cell>
          <cell r="Y1" t="str">
            <v>Total MSMEs (PS) Amt</v>
          </cell>
          <cell r="Z1" t="str">
            <v>Export Credit A/c</v>
          </cell>
          <cell r="AA1" t="str">
            <v>Export Credit Amt</v>
          </cell>
          <cell r="AB1" t="str">
            <v>Education (PS) A/c</v>
          </cell>
          <cell r="AC1" t="str">
            <v>Education (PS) Amt</v>
          </cell>
          <cell r="AD1" t="str">
            <v>Housing (PS) A/c</v>
          </cell>
          <cell r="AE1" t="str">
            <v>Housing (PS) Amt</v>
          </cell>
          <cell r="AF1" t="str">
            <v>Social Infrastructure A/c</v>
          </cell>
          <cell r="AG1" t="str">
            <v>Social Infrastructure Amt</v>
          </cell>
          <cell r="AH1" t="str">
            <v>Renewable Energy A/c</v>
          </cell>
          <cell r="AI1" t="str">
            <v>Renewable Energy Amt</v>
          </cell>
          <cell r="AJ1" t="str">
            <v>Other Priority A/c</v>
          </cell>
          <cell r="AK1" t="str">
            <v>Other Priority Amt</v>
          </cell>
          <cell r="AL1" t="str">
            <v>Total Priority Sector A/c</v>
          </cell>
          <cell r="AM1" t="str">
            <v>Total Priority Sector Amt</v>
          </cell>
          <cell r="AN1" t="str">
            <v>Loans to weaker sections under Priority Sector A/c</v>
          </cell>
          <cell r="AO1" t="str">
            <v>Loans to weaker sections under Priority Sector Amt</v>
          </cell>
        </row>
        <row r="2">
          <cell r="A2" t="str">
            <v>All</v>
          </cell>
          <cell r="B2">
            <v>303364</v>
          </cell>
          <cell r="C2">
            <v>43312859635</v>
          </cell>
          <cell r="D2">
            <v>100130</v>
          </cell>
          <cell r="E2">
            <v>13910319241</v>
          </cell>
          <cell r="F2">
            <v>69696</v>
          </cell>
          <cell r="G2">
            <v>8887273630</v>
          </cell>
          <cell r="H2">
            <v>1498</v>
          </cell>
          <cell r="I2">
            <v>256526266</v>
          </cell>
          <cell r="J2">
            <v>1949</v>
          </cell>
          <cell r="K2">
            <v>2127591614</v>
          </cell>
          <cell r="L2">
            <v>406941</v>
          </cell>
          <cell r="M2">
            <v>59607296756</v>
          </cell>
          <cell r="N2">
            <v>55705</v>
          </cell>
          <cell r="O2">
            <v>18309928807</v>
          </cell>
          <cell r="P2">
            <v>1771</v>
          </cell>
          <cell r="Q2">
            <v>10383401017</v>
          </cell>
          <cell r="R2">
            <v>178</v>
          </cell>
          <cell r="S2">
            <v>4793454686</v>
          </cell>
          <cell r="T2">
            <v>5</v>
          </cell>
          <cell r="U2">
            <v>142865850</v>
          </cell>
          <cell r="V2">
            <v>1820</v>
          </cell>
          <cell r="W2">
            <v>319771000</v>
          </cell>
          <cell r="X2">
            <v>59479</v>
          </cell>
          <cell r="Y2">
            <v>33949421360</v>
          </cell>
          <cell r="Z2">
            <v>165</v>
          </cell>
          <cell r="AA2">
            <v>200000000</v>
          </cell>
          <cell r="AB2">
            <v>2273</v>
          </cell>
          <cell r="AC2">
            <v>440000000</v>
          </cell>
          <cell r="AD2">
            <v>3322</v>
          </cell>
          <cell r="AE2">
            <v>1057232442</v>
          </cell>
          <cell r="AF2">
            <v>259</v>
          </cell>
          <cell r="AG2">
            <v>52009850</v>
          </cell>
          <cell r="AH2">
            <v>168</v>
          </cell>
          <cell r="AI2">
            <v>100000000</v>
          </cell>
          <cell r="AJ2">
            <v>34562</v>
          </cell>
          <cell r="AK2">
            <v>2765650594</v>
          </cell>
          <cell r="AL2">
            <v>507169</v>
          </cell>
          <cell r="AM2">
            <v>98171611002</v>
          </cell>
          <cell r="AN2">
            <v>394833</v>
          </cell>
          <cell r="AO2">
            <v>47259245338</v>
          </cell>
        </row>
        <row r="3">
          <cell r="A3" t="str">
            <v>KARAIKAL</v>
          </cell>
          <cell r="B3">
            <v>78225</v>
          </cell>
          <cell r="C3">
            <v>9838625818</v>
          </cell>
          <cell r="D3">
            <v>27803</v>
          </cell>
          <cell r="E3">
            <v>3438351077</v>
          </cell>
          <cell r="F3">
            <v>15019</v>
          </cell>
          <cell r="G3">
            <v>1683873342</v>
          </cell>
          <cell r="H3">
            <v>40</v>
          </cell>
          <cell r="I3">
            <v>8071490</v>
          </cell>
          <cell r="J3">
            <v>66</v>
          </cell>
          <cell r="K3">
            <v>50069946</v>
          </cell>
          <cell r="L3">
            <v>106134</v>
          </cell>
          <cell r="M3">
            <v>13335118331</v>
          </cell>
          <cell r="N3">
            <v>8408</v>
          </cell>
          <cell r="O3">
            <v>2283217709</v>
          </cell>
          <cell r="P3">
            <v>161</v>
          </cell>
          <cell r="Q3">
            <v>1032923399</v>
          </cell>
          <cell r="R3">
            <v>9</v>
          </cell>
          <cell r="S3">
            <v>86961000</v>
          </cell>
          <cell r="T3">
            <v>1</v>
          </cell>
          <cell r="U3">
            <v>500000</v>
          </cell>
          <cell r="V3">
            <v>97</v>
          </cell>
          <cell r="W3">
            <v>136587</v>
          </cell>
          <cell r="X3">
            <v>8676</v>
          </cell>
          <cell r="Y3">
            <v>3403738695</v>
          </cell>
          <cell r="Z3">
            <v>38</v>
          </cell>
          <cell r="AA3">
            <v>34731922</v>
          </cell>
          <cell r="AB3">
            <v>360</v>
          </cell>
          <cell r="AC3">
            <v>52229959</v>
          </cell>
          <cell r="AD3">
            <v>169</v>
          </cell>
          <cell r="AE3">
            <v>127233867</v>
          </cell>
          <cell r="AF3">
            <v>0</v>
          </cell>
          <cell r="AG3">
            <v>0</v>
          </cell>
          <cell r="AH3">
            <v>45</v>
          </cell>
          <cell r="AI3">
            <v>17365961</v>
          </cell>
          <cell r="AJ3">
            <v>3174</v>
          </cell>
          <cell r="AK3">
            <v>346571016</v>
          </cell>
          <cell r="AL3">
            <v>118596</v>
          </cell>
          <cell r="AM3">
            <v>17316989751</v>
          </cell>
          <cell r="AN3">
            <v>95288</v>
          </cell>
          <cell r="AO3">
            <v>10749632687</v>
          </cell>
        </row>
        <row r="4">
          <cell r="A4" t="str">
            <v>MAHE</v>
          </cell>
          <cell r="B4">
            <v>11944</v>
          </cell>
          <cell r="C4">
            <v>2349729548</v>
          </cell>
          <cell r="D4">
            <v>2382</v>
          </cell>
          <cell r="E4">
            <v>320673656</v>
          </cell>
          <cell r="F4">
            <v>3126</v>
          </cell>
          <cell r="G4">
            <v>475598742</v>
          </cell>
          <cell r="H4">
            <v>0</v>
          </cell>
          <cell r="I4">
            <v>0</v>
          </cell>
          <cell r="J4">
            <v>19</v>
          </cell>
          <cell r="K4">
            <v>36287425</v>
          </cell>
          <cell r="L4">
            <v>14345</v>
          </cell>
          <cell r="M4">
            <v>2706690629</v>
          </cell>
          <cell r="N4">
            <v>794</v>
          </cell>
          <cell r="O4">
            <v>241290258</v>
          </cell>
          <cell r="P4">
            <v>19</v>
          </cell>
          <cell r="Q4">
            <v>46745490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291</v>
          </cell>
          <cell r="W4">
            <v>6</v>
          </cell>
          <cell r="X4">
            <v>1104</v>
          </cell>
          <cell r="Y4">
            <v>288035754</v>
          </cell>
          <cell r="Z4">
            <v>12</v>
          </cell>
          <cell r="AA4">
            <v>6489205</v>
          </cell>
          <cell r="AB4">
            <v>243</v>
          </cell>
          <cell r="AC4">
            <v>43070125</v>
          </cell>
          <cell r="AD4">
            <v>150</v>
          </cell>
          <cell r="AE4">
            <v>98588730</v>
          </cell>
          <cell r="AF4">
            <v>0</v>
          </cell>
          <cell r="AG4">
            <v>0</v>
          </cell>
          <cell r="AH4">
            <v>30</v>
          </cell>
          <cell r="AI4">
            <v>3244603</v>
          </cell>
          <cell r="AJ4">
            <v>498</v>
          </cell>
          <cell r="AK4">
            <v>75574597</v>
          </cell>
          <cell r="AL4">
            <v>16382</v>
          </cell>
          <cell r="AM4">
            <v>3221693643</v>
          </cell>
          <cell r="AN4">
            <v>13790</v>
          </cell>
          <cell r="AO4">
            <v>2246767617</v>
          </cell>
        </row>
        <row r="5">
          <cell r="A5" t="str">
            <v>PONDICHERRY</v>
          </cell>
          <cell r="B5">
            <v>203694</v>
          </cell>
          <cell r="C5">
            <v>29369313173</v>
          </cell>
          <cell r="D5">
            <v>64634</v>
          </cell>
          <cell r="E5">
            <v>9185772705</v>
          </cell>
          <cell r="F5">
            <v>50591</v>
          </cell>
          <cell r="G5">
            <v>6589585004</v>
          </cell>
          <cell r="H5">
            <v>1447</v>
          </cell>
          <cell r="I5">
            <v>246519140</v>
          </cell>
          <cell r="J5">
            <v>1620</v>
          </cell>
          <cell r="K5">
            <v>1971189598</v>
          </cell>
          <cell r="L5">
            <v>271395</v>
          </cell>
          <cell r="M5">
            <v>40772794616</v>
          </cell>
          <cell r="N5">
            <v>44659</v>
          </cell>
          <cell r="O5">
            <v>15218379176</v>
          </cell>
          <cell r="P5">
            <v>1557</v>
          </cell>
          <cell r="Q5">
            <v>9016631375</v>
          </cell>
          <cell r="R5">
            <v>167</v>
          </cell>
          <cell r="S5">
            <v>4699888445</v>
          </cell>
          <cell r="T5">
            <v>4</v>
          </cell>
          <cell r="U5">
            <v>142365850</v>
          </cell>
          <cell r="V5">
            <v>1432</v>
          </cell>
          <cell r="W5">
            <v>319634407</v>
          </cell>
          <cell r="X5">
            <v>47819</v>
          </cell>
          <cell r="Y5">
            <v>29396899253</v>
          </cell>
          <cell r="Z5">
            <v>109</v>
          </cell>
          <cell r="AA5">
            <v>151162173</v>
          </cell>
          <cell r="AB5">
            <v>1569</v>
          </cell>
          <cell r="AC5">
            <v>329994423</v>
          </cell>
          <cell r="AD5">
            <v>2976</v>
          </cell>
          <cell r="AE5">
            <v>805070395</v>
          </cell>
          <cell r="AF5">
            <v>259</v>
          </cell>
          <cell r="AG5">
            <v>52009850</v>
          </cell>
          <cell r="AH5">
            <v>63</v>
          </cell>
          <cell r="AI5">
            <v>75581086</v>
          </cell>
          <cell r="AJ5">
            <v>30142</v>
          </cell>
          <cell r="AK5">
            <v>2231482624</v>
          </cell>
          <cell r="AL5">
            <v>354332</v>
          </cell>
          <cell r="AM5">
            <v>73814994420</v>
          </cell>
          <cell r="AN5">
            <v>271798</v>
          </cell>
          <cell r="AO5">
            <v>32275906983</v>
          </cell>
        </row>
        <row r="6">
          <cell r="A6" t="str">
            <v>YANAM</v>
          </cell>
          <cell r="B6">
            <v>9501</v>
          </cell>
          <cell r="C6">
            <v>1755191096</v>
          </cell>
          <cell r="D6">
            <v>5311</v>
          </cell>
          <cell r="E6">
            <v>965521803</v>
          </cell>
          <cell r="F6">
            <v>960</v>
          </cell>
          <cell r="G6">
            <v>138216542</v>
          </cell>
          <cell r="H6">
            <v>11</v>
          </cell>
          <cell r="I6">
            <v>1935636</v>
          </cell>
          <cell r="J6">
            <v>244</v>
          </cell>
          <cell r="K6">
            <v>70044645</v>
          </cell>
          <cell r="L6">
            <v>15067</v>
          </cell>
          <cell r="M6">
            <v>2792693180</v>
          </cell>
          <cell r="N6">
            <v>1844</v>
          </cell>
          <cell r="O6">
            <v>567041664</v>
          </cell>
          <cell r="P6">
            <v>34</v>
          </cell>
          <cell r="Q6">
            <v>287100753</v>
          </cell>
          <cell r="R6">
            <v>2</v>
          </cell>
          <cell r="S6">
            <v>6605241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1880</v>
          </cell>
          <cell r="Y6">
            <v>860747658</v>
          </cell>
          <cell r="Z6">
            <v>6</v>
          </cell>
          <cell r="AA6">
            <v>7616700</v>
          </cell>
          <cell r="AB6">
            <v>101</v>
          </cell>
          <cell r="AC6">
            <v>14705493</v>
          </cell>
          <cell r="AD6">
            <v>27</v>
          </cell>
          <cell r="AE6">
            <v>26339450</v>
          </cell>
          <cell r="AF6">
            <v>0</v>
          </cell>
          <cell r="AG6">
            <v>0</v>
          </cell>
          <cell r="AH6">
            <v>30</v>
          </cell>
          <cell r="AI6">
            <v>3808350</v>
          </cell>
          <cell r="AJ6">
            <v>748</v>
          </cell>
          <cell r="AK6">
            <v>112022357</v>
          </cell>
          <cell r="AL6">
            <v>17859</v>
          </cell>
          <cell r="AM6">
            <v>3817933188</v>
          </cell>
          <cell r="AN6">
            <v>13957</v>
          </cell>
          <cell r="AO6">
            <v>1986938051</v>
          </cell>
        </row>
        <row r="8">
          <cell r="Z8">
            <v>12</v>
          </cell>
        </row>
      </sheetData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ACP%20Target%20%20FY2025-26%20UT%20of%20Puducherry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793.554360300928" createdVersion="8" refreshedVersion="8" minRefreshableVersion="3" recordCount="259" xr:uid="{00000000-000A-0000-FFFF-FFFF00000000}">
  <cacheSource type="worksheet">
    <worksheetSource ref="A1:AQ260" sheet="Work" r:id="rId2"/>
  </cacheSource>
  <cacheFields count="43">
    <cacheField name="District" numFmtId="0">
      <sharedItems count="5">
        <s v="District"/>
        <s v="Puducherry"/>
        <s v="Karaikal"/>
        <s v="Mahe"/>
        <s v="Yanam"/>
      </sharedItems>
    </cacheField>
    <cacheField name="Block Name" numFmtId="0">
      <sharedItems/>
    </cacheField>
    <cacheField name="District- Block-Bank" numFmtId="0">
      <sharedItems/>
    </cacheField>
    <cacheField name="Bank Sector" numFmtId="0">
      <sharedItems containsBlank="1"/>
    </cacheField>
    <cacheField name="Branches" numFmtId="0">
      <sharedItems containsBlank="1"/>
    </cacheField>
    <cacheField name="Sr. No." numFmtId="0">
      <sharedItems containsMixedTypes="1" containsNumber="1" containsInteger="1" minValue="1" maxValue="43"/>
    </cacheField>
    <cacheField name="Name of Bank" numFmtId="0">
      <sharedItems count="44">
        <s v="Name of Bank"/>
        <s v="BANK OF BARODA"/>
        <s v="BANK OF INDIA"/>
        <s v="BANK OF MAHARASHTRA"/>
        <s v="CANARA BANK"/>
        <s v="CENTRAL BANK OF INDIA"/>
        <s v="INDIAN BANK"/>
        <s v="INDIAN OVERSEAS BANK"/>
        <s v="PUNJAB NATIONAL BANK"/>
        <s v="UNION BANK OF INDIA"/>
        <s v="UCO BANK"/>
        <s v="STATE BANK OF INDIA"/>
        <s v="PUNJAB AND SIND BANK"/>
        <s v="AXIS BANK"/>
        <s v="CITY UNION BANK"/>
        <s v="FEDERAL BANK"/>
        <s v="HDFC BANK"/>
        <s v="ICICI BANK"/>
        <s v="IDBI BANK"/>
        <s v="IDFC FIRST BANK"/>
        <s v="KARUR VYSYA BANK"/>
        <s v="KOTAK MAHINDRA BANK"/>
        <s v="DBS BANK INDIA (E-LVB)"/>
        <s v="RBL BANK"/>
        <s v="SOUTH INDIAN BANK"/>
        <s v="TAMILNAD MERCANTILE BANK"/>
        <s v="BANDHAN BANK"/>
        <s v="CSB BANK LIMITED"/>
        <s v="INDUSIND BANK"/>
        <s v="YES BANK"/>
        <s v="KARNATAKA BANK"/>
        <s v="DCB BANK"/>
        <s v="DHANLAXMI BANK"/>
        <s v="PUDUVAI BHARATHIYAR GRAMA BANK"/>
        <s v="EQUITAS SMALL FIN. BANK"/>
        <s v="JANA SMALL FIN. BANK"/>
        <s v="SURYODAY SMALL FIN. BANK"/>
        <s v="UJJIVAN SMALL FIN. BANK"/>
        <s v="UTKARSH SMALL FIN. BANK"/>
        <s v="ESAF SMALL FIN. BANK"/>
        <s v="AU SMALL FIN.BANK"/>
        <s v="PUDUCHERRY STATE CO-OPERATIVE BANK"/>
        <s v="INDIA POST PAYMENTS BANK"/>
        <s v="SIDBI"/>
      </sharedItems>
    </cacheField>
    <cacheField name="Farm Credit Crop Loan A/c" numFmtId="0">
      <sharedItems containsMixedTypes="1" containsNumber="1" containsInteger="1" minValue="0" maxValue="35880"/>
    </cacheField>
    <cacheField name="Farm Credit Crop Loan Amt" numFmtId="0">
      <sharedItems containsMixedTypes="1" containsNumber="1" containsInteger="1" minValue="0" maxValue="5670484"/>
    </cacheField>
    <cacheField name="Farm Credit Term Loan A/c" numFmtId="0">
      <sharedItems containsMixedTypes="1" containsNumber="1" containsInteger="1" minValue="0" maxValue="4347"/>
    </cacheField>
    <cacheField name="Farm Credit Term Loan Amt" numFmtId="0">
      <sharedItems containsMixedTypes="1" containsNumber="1" containsInteger="1" minValue="0" maxValue="1234588"/>
    </cacheField>
    <cacheField name="Out of Farm Credit, total allied activities A/c" numFmtId="0">
      <sharedItems containsMixedTypes="1" containsNumber="1" containsInteger="1" minValue="0" maxValue="7074"/>
    </cacheField>
    <cacheField name="Out of Farm Credit, total allied activities Amt" numFmtId="0">
      <sharedItems containsMixedTypes="1" containsNumber="1" containsInteger="1" minValue="0" maxValue="2049997"/>
    </cacheField>
    <cacheField name="Agri. Infrastructure A/c" numFmtId="0">
      <sharedItems containsMixedTypes="1" containsNumber="1" containsInteger="1" minValue="0" maxValue="436"/>
    </cacheField>
    <cacheField name="Agri. Infrastructure Amt" numFmtId="0">
      <sharedItems containsMixedTypes="1" containsNumber="1" containsInteger="1" minValue="0" maxValue="128312"/>
    </cacheField>
    <cacheField name="Ancillary Activities A/c" numFmtId="0">
      <sharedItems containsMixedTypes="1" containsNumber="1" containsInteger="1" minValue="0" maxValue="1607"/>
    </cacheField>
    <cacheField name="Ancillary Activities Amt" numFmtId="0">
      <sharedItems containsMixedTypes="1" containsNumber="1" containsInteger="1" minValue="0" maxValue="659890"/>
    </cacheField>
    <cacheField name="Micro Enterprises A/c" numFmtId="0">
      <sharedItems containsMixedTypes="1" containsNumber="1" containsInteger="1" minValue="0" maxValue="5495"/>
    </cacheField>
    <cacheField name="Micro Enterprises Amt" numFmtId="0">
      <sharedItems containsMixedTypes="1" containsNumber="1" containsInteger="1" minValue="0" maxValue="1859775"/>
    </cacheField>
    <cacheField name="Small Enterprises A/c" numFmtId="0">
      <sharedItems containsMixedTypes="1" containsNumber="1" containsInteger="1" minValue="0" maxValue="111"/>
    </cacheField>
    <cacheField name="Small Enterprises Amt" numFmtId="0">
      <sharedItems containsMixedTypes="1" containsNumber="1" containsInteger="1" minValue="0" maxValue="1394654"/>
    </cacheField>
    <cacheField name="Medium Enterprises A/c" numFmtId="0">
      <sharedItems containsMixedTypes="1" containsNumber="1" containsInteger="1" minValue="0" maxValue="37"/>
    </cacheField>
    <cacheField name="Medium Enterprises Amt" numFmtId="0">
      <sharedItems containsMixedTypes="1" containsNumber="1" containsInteger="1" minValue="0" maxValue="1685897"/>
    </cacheField>
    <cacheField name="Khadi and Village Industries A/c" numFmtId="0">
      <sharedItems containsNonDate="0" containsString="0" containsBlank="1"/>
    </cacheField>
    <cacheField name="Khadi and Village Industries Amt" numFmtId="0">
      <sharedItems containsNonDate="0" containsString="0" containsBlank="1"/>
    </cacheField>
    <cacheField name="Others under MSMEs A/c" numFmtId="0">
      <sharedItems containsMixedTypes="1" containsNumber="1" containsInteger="1" minValue="0" maxValue="121"/>
    </cacheField>
    <cacheField name="Others under MSMEs Amt" numFmtId="0">
      <sharedItems containsMixedTypes="1" containsNumber="1" containsInteger="1" minValue="0" maxValue="632472"/>
    </cacheField>
    <cacheField name="Total MSMEs (PS) A/c" numFmtId="0">
      <sharedItems containsMixedTypes="1" containsNumber="1" containsInteger="1" minValue="0" maxValue="5495"/>
    </cacheField>
    <cacheField name="Total MSMEs (PS) Amt" numFmtId="0">
      <sharedItems containsMixedTypes="1" containsNumber="1" containsInteger="1" minValue="0" maxValue="4191324"/>
    </cacheField>
    <cacheField name="Export Credit A/c" numFmtId="0">
      <sharedItems containsMixedTypes="1" containsNumber="1" containsInteger="1" minValue="0" maxValue="13"/>
    </cacheField>
    <cacheField name="Export Credit Amt" numFmtId="0">
      <sharedItems containsMixedTypes="1" containsNumber="1" containsInteger="1" minValue="0" maxValue="19710"/>
    </cacheField>
    <cacheField name="Education (PS) A/c" numFmtId="0">
      <sharedItems containsMixedTypes="1" containsNumber="1" containsInteger="1" minValue="0" maxValue="438"/>
    </cacheField>
    <cacheField name="Education (PS) Amt" numFmtId="0">
      <sharedItems containsMixedTypes="1" containsNumber="1" containsInteger="1" minValue="0" maxValue="79882"/>
    </cacheField>
    <cacheField name="Housing (PS) A/c" numFmtId="0">
      <sharedItems containsMixedTypes="1" containsNumber="1" containsInteger="1" minValue="0" maxValue="991"/>
    </cacheField>
    <cacheField name="Housing (PS) Amt" numFmtId="0">
      <sharedItems containsMixedTypes="1" containsNumber="1" containsInteger="1" minValue="0" maxValue="144759"/>
    </cacheField>
    <cacheField name="Social Infrastructure A/c" numFmtId="0">
      <sharedItems containsMixedTypes="1" containsNumber="1" containsInteger="1" minValue="0" maxValue="28"/>
    </cacheField>
    <cacheField name="Social Infrastructure Amt" numFmtId="0">
      <sharedItems containsMixedTypes="1" containsNumber="1" containsInteger="1" minValue="0" maxValue="3774"/>
    </cacheField>
    <cacheField name="Renewable Energy A/c" numFmtId="0">
      <sharedItems containsMixedTypes="1" containsNumber="1" containsInteger="1" minValue="0" maxValue="194"/>
    </cacheField>
    <cacheField name="Renewable Energy Amt" numFmtId="0">
      <sharedItems containsMixedTypes="1" containsNumber="1" containsInteger="1" minValue="0" maxValue="35213"/>
    </cacheField>
    <cacheField name="Other Priority A/c" numFmtId="0">
      <sharedItems containsMixedTypes="1" containsNumber="1" containsInteger="1" minValue="0" maxValue="7043"/>
    </cacheField>
    <cacheField name="Other Priority Amt" numFmtId="0">
      <sharedItems containsMixedTypes="1" containsNumber="1" containsInteger="1" minValue="0" maxValue="1194581"/>
    </cacheField>
    <cacheField name="Loans to weaker sections under Priority Sector A/c" numFmtId="0">
      <sharedItems containsMixedTypes="1" containsNumber="1" containsInteger="1" minValue="0" maxValue="33767"/>
    </cacheField>
    <cacheField name="Loans to weaker sections under Priority Sector Amt" numFmtId="0">
      <sharedItems containsMixedTypes="1" containsNumber="1" containsInteger="1" minValue="0" maxValue="50427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">
  <r>
    <x v="0"/>
    <s v="Block"/>
    <s v="District- Block-Bank"/>
    <s v="Bank Sector"/>
    <s v="Branch"/>
    <s v="S.No"/>
    <x v="0"/>
    <s v="Farm Credit Crop Loan A/c"/>
    <s v="Farm Credit Crop Loan Amt"/>
    <s v="Farm Credit Term Loan A/c"/>
    <s v="Farm Credit Term Loan Amt"/>
    <s v="Out of Farm Credit, total allied activities A/c"/>
    <s v="Out of Farm Credit, total allied activities Amt"/>
    <s v="Agri. Infrastructure A/c"/>
    <s v="Agri. Infrastructure Amt"/>
    <s v="Ancillary Activities A/c"/>
    <s v="Ancillary Activities Amt"/>
    <s v="Micro Enterprises (Manufacturing + Service) (including Khadi &amp; Village Industries) A/c"/>
    <s v="Micro Enterprises (Manufacturing + Service) (including Khadi &amp; Village Industries) Amt"/>
    <s v="Small Enterprises (Manufacturing + Service) A/c"/>
    <s v="Small Enterprises (Manufacturing + Service) Amt"/>
    <s v="Medium Enterprises (Manufacturing + Service) A/c"/>
    <s v="Medium Enterprises (Manufacturing + Service) Amt"/>
    <m/>
    <m/>
    <s v="Other finance to MSMEs (As indicated in Master Direction on PSL) A/c"/>
    <s v="Other finance to MSMEs (As indicated in Master Direction on PSL) Amt"/>
    <s v="Total MSMEs (PS) A/c"/>
    <s v="Total MSMEs (PS) Amt"/>
    <s v="Export Credit A/c"/>
    <s v="Export Credit Amt"/>
    <s v="Education (PS) A/c"/>
    <s v="Education (PS) Amt"/>
    <s v="Housing (PS) A/c"/>
    <s v="Housing (PS) Amt"/>
    <s v="Social Infrastructure A/c"/>
    <s v="Social Infrastructure Amt"/>
    <s v="Renewable Energy A/c"/>
    <s v="Renewable Energy Amt"/>
    <s v="Other Priority A/c"/>
    <s v="Other Priority Amt"/>
    <s v="Loans to weaker sections under Priority Sector A/c"/>
    <s v="Loans to weaker sections under Priority Sector Amt"/>
  </r>
  <r>
    <x v="1"/>
    <s v="ARIANKUPPAM"/>
    <s v="Puducherry-ARIANKUPPAMBANK OF BARODA"/>
    <m/>
    <m/>
    <n v="1"/>
    <x v="1"/>
    <n v="3313"/>
    <n v="801060"/>
    <n v="166"/>
    <n v="60842"/>
    <n v="149"/>
    <n v="50474"/>
    <n v="4"/>
    <n v="6600"/>
    <n v="1"/>
    <n v="378"/>
    <n v="313"/>
    <n v="576820"/>
    <n v="30"/>
    <n v="559693"/>
    <n v="0"/>
    <n v="0"/>
    <m/>
    <m/>
    <n v="0"/>
    <n v="0"/>
    <n v="342"/>
    <n v="1136514"/>
    <n v="0"/>
    <n v="0"/>
    <n v="53"/>
    <n v="9883"/>
    <n v="2"/>
    <n v="4961"/>
    <n v="0"/>
    <n v="0"/>
    <n v="6"/>
    <n v="1005"/>
    <n v="0"/>
    <n v="0"/>
    <n v="2030"/>
    <n v="487102"/>
  </r>
  <r>
    <x v="1"/>
    <s v="ARIANKUPPAM"/>
    <s v="Puducherry-ARIANKUPPAMBANK OF INDIA"/>
    <m/>
    <m/>
    <n v="2"/>
    <x v="2"/>
    <n v="3"/>
    <n v="144"/>
    <n v="1587"/>
    <n v="324454"/>
    <n v="1577"/>
    <n v="295766"/>
    <n v="0"/>
    <n v="0"/>
    <n v="9"/>
    <n v="2750"/>
    <n v="71"/>
    <n v="61451"/>
    <n v="1"/>
    <n v="901"/>
    <n v="0"/>
    <n v="0"/>
    <m/>
    <m/>
    <n v="0"/>
    <n v="0"/>
    <n v="72"/>
    <n v="62352"/>
    <n v="0"/>
    <n v="0"/>
    <n v="12"/>
    <n v="1294"/>
    <n v="5"/>
    <n v="5622"/>
    <n v="0"/>
    <n v="0"/>
    <n v="0"/>
    <n v="0"/>
    <n v="0"/>
    <n v="0"/>
    <n v="1742"/>
    <n v="283071"/>
  </r>
  <r>
    <x v="1"/>
    <s v="ARIANKUPPAM"/>
    <s v="Puducherry-ARIANKUPPAMBANK OF MAHARASHTRA"/>
    <m/>
    <m/>
    <n v="3"/>
    <x v="3"/>
    <n v="5"/>
    <n v="852"/>
    <n v="671"/>
    <n v="212418"/>
    <n v="3"/>
    <n v="398"/>
    <n v="3"/>
    <n v="5207"/>
    <n v="24"/>
    <n v="14073"/>
    <n v="68"/>
    <n v="177843"/>
    <n v="5"/>
    <n v="24968"/>
    <n v="0"/>
    <n v="0"/>
    <m/>
    <m/>
    <n v="0"/>
    <n v="0"/>
    <n v="73"/>
    <n v="202811"/>
    <n v="0"/>
    <n v="0"/>
    <n v="24"/>
    <n v="4192"/>
    <n v="4"/>
    <n v="5580"/>
    <n v="0"/>
    <n v="0"/>
    <n v="0"/>
    <n v="0"/>
    <n v="756"/>
    <n v="197187"/>
    <n v="633"/>
    <n v="174494"/>
  </r>
  <r>
    <x v="1"/>
    <s v="ARIANKUPPAM"/>
    <s v="Puducherry-ARIANKUPPAMCANARA BANK"/>
    <m/>
    <m/>
    <n v="4"/>
    <x v="4"/>
    <n v="2450"/>
    <n v="551498"/>
    <n v="26"/>
    <n v="8888"/>
    <n v="20"/>
    <n v="1589"/>
    <n v="0"/>
    <n v="0"/>
    <n v="26"/>
    <n v="2098"/>
    <n v="103"/>
    <n v="49347"/>
    <n v="4"/>
    <n v="1995"/>
    <n v="0"/>
    <n v="0"/>
    <m/>
    <m/>
    <n v="0"/>
    <n v="0"/>
    <n v="107"/>
    <n v="51342"/>
    <n v="0"/>
    <n v="0"/>
    <n v="15"/>
    <n v="3111"/>
    <n v="1"/>
    <n v="363"/>
    <n v="0"/>
    <n v="0"/>
    <n v="6"/>
    <n v="873"/>
    <n v="0"/>
    <n v="0"/>
    <n v="1871"/>
    <n v="416730"/>
  </r>
  <r>
    <x v="1"/>
    <s v="ARIANKUPPAM"/>
    <s v="Puducherry-ARIANKUPPAMCENTRAL BANK OF INDIA"/>
    <m/>
    <m/>
    <n v="5"/>
    <x v="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INDIAN BANK"/>
    <m/>
    <m/>
    <n v="6"/>
    <x v="6"/>
    <n v="23185"/>
    <n v="3139087"/>
    <n v="73"/>
    <n v="47463"/>
    <n v="1496"/>
    <n v="216582"/>
    <n v="0"/>
    <n v="0"/>
    <n v="1"/>
    <n v="150"/>
    <n v="736"/>
    <n v="479259"/>
    <n v="9"/>
    <n v="29311"/>
    <n v="0"/>
    <n v="0"/>
    <m/>
    <m/>
    <n v="0"/>
    <n v="0"/>
    <n v="745"/>
    <n v="508571"/>
    <n v="0"/>
    <n v="0"/>
    <n v="76"/>
    <n v="8518"/>
    <n v="2"/>
    <n v="787"/>
    <n v="0"/>
    <n v="0"/>
    <n v="0"/>
    <n v="0"/>
    <n v="0"/>
    <n v="0"/>
    <n v="27302"/>
    <n v="3301225"/>
  </r>
  <r>
    <x v="1"/>
    <s v="ARIANKUPPAM"/>
    <s v="Puducherry-ARIANKUPPAMINDIAN OVERSEAS BANK"/>
    <m/>
    <m/>
    <n v="7"/>
    <x v="7"/>
    <n v="8549"/>
    <n v="2016466"/>
    <n v="2733"/>
    <n v="641223"/>
    <n v="6636"/>
    <n v="1683235"/>
    <n v="1"/>
    <n v="97"/>
    <n v="6"/>
    <n v="1079"/>
    <n v="1185"/>
    <n v="236148"/>
    <n v="4"/>
    <n v="2304"/>
    <n v="0"/>
    <n v="0"/>
    <m/>
    <m/>
    <n v="0"/>
    <n v="0"/>
    <n v="1189"/>
    <n v="238451"/>
    <n v="0"/>
    <n v="0"/>
    <n v="53"/>
    <n v="6883"/>
    <n v="11"/>
    <n v="11575"/>
    <n v="0"/>
    <n v="0"/>
    <n v="1"/>
    <n v="233"/>
    <n v="6"/>
    <n v="487"/>
    <n v="8917"/>
    <n v="1890532"/>
  </r>
  <r>
    <x v="1"/>
    <s v="ARIANKUPPAM"/>
    <s v="Puducherry-ARIANKUPPAMPUNJAB NATIONAL BANK"/>
    <m/>
    <m/>
    <n v="8"/>
    <x v="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UNION BANK OF INDIA"/>
    <m/>
    <m/>
    <n v="9"/>
    <x v="9"/>
    <n v="76"/>
    <n v="10786"/>
    <n v="2545"/>
    <n v="596128"/>
    <n v="2318"/>
    <n v="563258"/>
    <n v="151"/>
    <n v="22844"/>
    <n v="479"/>
    <n v="117690"/>
    <n v="557"/>
    <n v="804913"/>
    <n v="18"/>
    <n v="85463"/>
    <n v="6"/>
    <n v="10553"/>
    <m/>
    <m/>
    <n v="0"/>
    <n v="0"/>
    <n v="582"/>
    <n v="900930"/>
    <n v="0"/>
    <n v="0"/>
    <n v="54"/>
    <n v="13182"/>
    <n v="6"/>
    <n v="3872"/>
    <n v="1"/>
    <n v="2420"/>
    <n v="0"/>
    <n v="0"/>
    <n v="0"/>
    <n v="0"/>
    <n v="3902"/>
    <n v="901416"/>
  </r>
  <r>
    <x v="1"/>
    <s v="ARIANKUPPAM"/>
    <s v="Puducherry-ARIANKUPPAMUCO BANK"/>
    <m/>
    <m/>
    <n v="10"/>
    <x v="10"/>
    <n v="30"/>
    <n v="8133"/>
    <n v="0"/>
    <n v="0"/>
    <n v="0"/>
    <n v="0"/>
    <n v="0"/>
    <n v="0"/>
    <n v="0"/>
    <n v="0"/>
    <n v="31"/>
    <n v="14607"/>
    <n v="0"/>
    <n v="0"/>
    <n v="0"/>
    <n v="0"/>
    <m/>
    <m/>
    <n v="0"/>
    <n v="0"/>
    <n v="31"/>
    <n v="14607"/>
    <n v="0"/>
    <n v="0"/>
    <n v="1"/>
    <n v="90"/>
    <n v="1"/>
    <n v="1573"/>
    <n v="0"/>
    <n v="0"/>
    <n v="0"/>
    <n v="0"/>
    <n v="1290"/>
    <n v="201770"/>
    <n v="810"/>
    <n v="99209"/>
  </r>
  <r>
    <x v="1"/>
    <s v="ARIANKUPPAM"/>
    <s v="Puducherry-ARIANKUPPAMSTATE BANK OF INDIA"/>
    <m/>
    <m/>
    <n v="11"/>
    <x v="11"/>
    <n v="4666"/>
    <n v="962787"/>
    <n v="813"/>
    <n v="225491"/>
    <n v="5"/>
    <n v="1087"/>
    <n v="0"/>
    <n v="0"/>
    <n v="17"/>
    <n v="4194"/>
    <n v="147"/>
    <n v="52635"/>
    <n v="4"/>
    <n v="15315"/>
    <n v="0"/>
    <n v="0"/>
    <m/>
    <m/>
    <n v="0"/>
    <n v="0"/>
    <n v="151"/>
    <n v="67950"/>
    <n v="0"/>
    <n v="0"/>
    <n v="116"/>
    <n v="15929"/>
    <n v="12"/>
    <n v="16057"/>
    <n v="0"/>
    <n v="0"/>
    <n v="7"/>
    <n v="1360"/>
    <n v="0"/>
    <n v="0"/>
    <n v="3696"/>
    <n v="632402"/>
  </r>
  <r>
    <x v="1"/>
    <s v="ARIANKUPPAM"/>
    <s v="Puducherry-ARIANKUPPAMPUNJAB AND SIND BANK"/>
    <m/>
    <m/>
    <n v="12"/>
    <x v="1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AXIS BANK"/>
    <m/>
    <m/>
    <n v="13"/>
    <x v="1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CITY UNION BANK"/>
    <m/>
    <m/>
    <n v="14"/>
    <x v="14"/>
    <n v="2287"/>
    <n v="347605"/>
    <n v="0"/>
    <n v="0"/>
    <n v="0"/>
    <n v="0"/>
    <n v="0"/>
    <n v="0"/>
    <n v="0"/>
    <n v="0"/>
    <n v="0"/>
    <n v="0"/>
    <n v="1"/>
    <n v="12870"/>
    <n v="0"/>
    <n v="0"/>
    <m/>
    <m/>
    <n v="0"/>
    <n v="0"/>
    <n v="1"/>
    <n v="12870"/>
    <n v="0"/>
    <n v="0"/>
    <n v="0"/>
    <n v="0"/>
    <n v="2"/>
    <n v="2420"/>
    <n v="0"/>
    <n v="0"/>
    <n v="0"/>
    <n v="0"/>
    <n v="0"/>
    <n v="0"/>
    <n v="2438"/>
    <n v="368694"/>
  </r>
  <r>
    <x v="1"/>
    <s v="ARIANKUPPAM"/>
    <s v="Puducherry-ARIANKUPPAMFEDERAL BANK"/>
    <m/>
    <m/>
    <n v="15"/>
    <x v="1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HDFC BANK"/>
    <m/>
    <m/>
    <n v="16"/>
    <x v="1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ICICI BANK"/>
    <m/>
    <m/>
    <n v="17"/>
    <x v="1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IDBI BANK"/>
    <m/>
    <m/>
    <n v="18"/>
    <x v="1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IDFC FIRST BANK"/>
    <m/>
    <m/>
    <n v="19"/>
    <x v="19"/>
    <n v="0"/>
    <n v="0"/>
    <n v="698"/>
    <n v="48610"/>
    <n v="698"/>
    <n v="4861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13"/>
    <n v="532"/>
    <n v="2"/>
    <n v="97"/>
    <n v="0"/>
    <n v="0"/>
    <n v="0"/>
    <n v="0"/>
    <n v="867"/>
    <n v="59984"/>
  </r>
  <r>
    <x v="1"/>
    <s v="ARIANKUPPAM"/>
    <s v="Puducherry-ARIANKUPPAMKARUR VYSYA BANK"/>
    <m/>
    <m/>
    <n v="20"/>
    <x v="20"/>
    <n v="676"/>
    <n v="152612"/>
    <n v="47"/>
    <n v="3553"/>
    <n v="46"/>
    <n v="3498"/>
    <n v="0"/>
    <n v="0"/>
    <n v="0"/>
    <n v="0"/>
    <n v="0"/>
    <n v="0"/>
    <n v="1"/>
    <n v="2124"/>
    <n v="0"/>
    <n v="0"/>
    <m/>
    <m/>
    <n v="0"/>
    <n v="0"/>
    <n v="1"/>
    <n v="2124"/>
    <n v="0"/>
    <n v="0"/>
    <n v="0"/>
    <n v="0"/>
    <n v="0"/>
    <n v="0"/>
    <n v="0"/>
    <n v="0"/>
    <n v="0"/>
    <n v="0"/>
    <n v="0"/>
    <n v="0"/>
    <n v="748"/>
    <n v="141945"/>
  </r>
  <r>
    <x v="1"/>
    <s v="ARIANKUPPAM"/>
    <s v="Puducherry-ARIANKUPPAMKOTAK MAHINDRA BANK"/>
    <m/>
    <m/>
    <n v="21"/>
    <x v="21"/>
    <n v="0"/>
    <n v="0"/>
    <n v="0"/>
    <n v="0"/>
    <n v="0"/>
    <n v="0"/>
    <n v="0"/>
    <n v="0"/>
    <n v="1"/>
    <n v="4348"/>
    <n v="12"/>
    <n v="340691"/>
    <n v="17"/>
    <n v="103683"/>
    <n v="6"/>
    <n v="54011"/>
    <m/>
    <m/>
    <n v="0"/>
    <n v="0"/>
    <n v="35"/>
    <n v="498385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DBS BANK INDIA (E-LVB)"/>
    <m/>
    <m/>
    <n v="22"/>
    <x v="22"/>
    <n v="590"/>
    <n v="93263"/>
    <n v="0"/>
    <n v="0"/>
    <n v="0"/>
    <n v="0"/>
    <n v="0"/>
    <n v="0"/>
    <n v="0"/>
    <n v="0"/>
    <n v="8"/>
    <n v="27593"/>
    <n v="41"/>
    <n v="453288"/>
    <n v="4"/>
    <n v="348224"/>
    <m/>
    <m/>
    <n v="0"/>
    <n v="0"/>
    <n v="53"/>
    <n v="829105"/>
    <n v="0"/>
    <n v="0"/>
    <n v="0"/>
    <n v="0"/>
    <n v="0"/>
    <n v="0"/>
    <n v="0"/>
    <n v="0"/>
    <n v="0"/>
    <n v="0"/>
    <n v="2"/>
    <n v="123"/>
    <n v="338"/>
    <n v="73140"/>
  </r>
  <r>
    <x v="1"/>
    <s v="ARIANKUPPAM"/>
    <s v="Puducherry-ARIANKUPPAMRBL BANK"/>
    <m/>
    <m/>
    <n v="23"/>
    <x v="2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SOUTH INDIAN BANK"/>
    <m/>
    <m/>
    <n v="24"/>
    <x v="24"/>
    <n v="797"/>
    <n v="110402"/>
    <n v="0"/>
    <n v="0"/>
    <n v="796"/>
    <n v="110257"/>
    <n v="0"/>
    <n v="0"/>
    <n v="1"/>
    <n v="5"/>
    <n v="21"/>
    <n v="8908"/>
    <n v="0"/>
    <n v="0"/>
    <n v="0"/>
    <n v="0"/>
    <m/>
    <m/>
    <n v="0"/>
    <n v="0"/>
    <n v="21"/>
    <n v="8908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TAMILNAD MERCANTILE BANK"/>
    <m/>
    <m/>
    <n v="25"/>
    <x v="2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BANDHAN BANK"/>
    <m/>
    <m/>
    <n v="26"/>
    <x v="2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CSB BANK LIMITED"/>
    <m/>
    <m/>
    <n v="27"/>
    <x v="27"/>
    <n v="3"/>
    <n v="1593"/>
    <n v="1470"/>
    <n v="567348"/>
    <n v="1466"/>
    <n v="570729"/>
    <n v="0"/>
    <n v="0"/>
    <n v="9"/>
    <n v="4359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342"/>
    <n v="107689"/>
  </r>
  <r>
    <x v="1"/>
    <s v="ARIANKUPPAM"/>
    <s v="Puducherry-ARIANKUPPAMINDUSIND BANK"/>
    <m/>
    <m/>
    <n v="28"/>
    <x v="28"/>
    <n v="0"/>
    <n v="0"/>
    <n v="66"/>
    <n v="48396"/>
    <n v="66"/>
    <n v="48396"/>
    <n v="0"/>
    <n v="0"/>
    <n v="0"/>
    <n v="0"/>
    <n v="93"/>
    <n v="357756"/>
    <n v="49"/>
    <n v="548075"/>
    <n v="1"/>
    <n v="63707"/>
    <m/>
    <m/>
    <n v="0"/>
    <n v="0"/>
    <n v="143"/>
    <n v="969537"/>
    <n v="0"/>
    <n v="0"/>
    <n v="0"/>
    <n v="0"/>
    <n v="6"/>
    <n v="2221"/>
    <n v="0"/>
    <n v="0"/>
    <n v="0"/>
    <n v="0"/>
    <n v="0"/>
    <n v="0"/>
    <n v="59"/>
    <n v="27912"/>
  </r>
  <r>
    <x v="1"/>
    <s v="ARIANKUPPAM"/>
    <s v="Puducherry-ARIANKUPPAMYES BANK"/>
    <m/>
    <m/>
    <n v="29"/>
    <x v="2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KARNATAKA BANK"/>
    <m/>
    <m/>
    <n v="30"/>
    <x v="3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DCB BANK"/>
    <m/>
    <m/>
    <n v="31"/>
    <x v="3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DHANLAXMI BANK"/>
    <m/>
    <m/>
    <n v="32"/>
    <x v="3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PUDUVAI BHARATHIYAR GRAMA BANK"/>
    <m/>
    <m/>
    <n v="33"/>
    <x v="33"/>
    <n v="17155"/>
    <n v="2101491"/>
    <n v="124"/>
    <n v="41146"/>
    <n v="446"/>
    <n v="82048"/>
    <n v="0"/>
    <n v="0"/>
    <n v="0"/>
    <n v="0"/>
    <n v="2438"/>
    <n v="326522"/>
    <n v="0"/>
    <n v="0"/>
    <n v="0"/>
    <n v="0"/>
    <m/>
    <m/>
    <n v="0"/>
    <n v="0"/>
    <n v="2438"/>
    <n v="326522"/>
    <n v="0"/>
    <n v="0"/>
    <n v="0"/>
    <n v="0"/>
    <n v="25"/>
    <n v="5264"/>
    <n v="0"/>
    <n v="0"/>
    <n v="0"/>
    <n v="0"/>
    <n v="0"/>
    <n v="0"/>
    <n v="16745"/>
    <n v="2035374"/>
  </r>
  <r>
    <x v="1"/>
    <s v="ARIANKUPPAM"/>
    <s v="Puducherry-ARIANKUPPAMEQUITAS SMALL FIN. BANK"/>
    <m/>
    <m/>
    <n v="34"/>
    <x v="3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JANA SMALL FIN. BANK"/>
    <m/>
    <m/>
    <n v="35"/>
    <x v="35"/>
    <n v="0"/>
    <n v="0"/>
    <n v="352"/>
    <n v="63875"/>
    <n v="350"/>
    <n v="63828"/>
    <n v="0"/>
    <n v="0"/>
    <n v="0"/>
    <n v="0"/>
    <n v="1689"/>
    <n v="525469"/>
    <n v="4"/>
    <n v="14801"/>
    <n v="0"/>
    <n v="0"/>
    <m/>
    <m/>
    <n v="0"/>
    <n v="0"/>
    <n v="1692"/>
    <n v="540270"/>
    <n v="0"/>
    <n v="0"/>
    <n v="0"/>
    <n v="0"/>
    <n v="105"/>
    <n v="95697"/>
    <n v="0"/>
    <n v="0"/>
    <n v="0"/>
    <n v="0"/>
    <n v="1785"/>
    <n v="130063"/>
    <n v="2608"/>
    <n v="184938"/>
  </r>
  <r>
    <x v="1"/>
    <s v="ARIANKUPPAM"/>
    <s v="Puducherry-ARIANKUPPAMSURYODAY SMALL FIN. BANK"/>
    <m/>
    <m/>
    <n v="36"/>
    <x v="3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UJJIVAN SMALL FIN. BANK"/>
    <m/>
    <m/>
    <n v="37"/>
    <x v="3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UTKARSH SMALL FIN. BANK"/>
    <m/>
    <m/>
    <n v="38"/>
    <x v="3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ESAF SMALL FIN. BANK"/>
    <m/>
    <m/>
    <n v="39"/>
    <x v="3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AU SMALL FIN.BANK"/>
    <m/>
    <m/>
    <n v="40"/>
    <x v="4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PUDUCHERRY STATE CO-OPERATIVE BANK"/>
    <m/>
    <m/>
    <n v="41"/>
    <x v="4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INDIA POST PAYMENTS BANK"/>
    <m/>
    <m/>
    <n v="42"/>
    <x v="4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ARIANKUPPAM"/>
    <s v="Puducherry-ARIANKUPPAMSIDBI"/>
    <m/>
    <m/>
    <n v="43"/>
    <x v="4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BANK OF BARODA"/>
    <m/>
    <m/>
    <n v="1"/>
    <x v="1"/>
    <n v="1807"/>
    <n v="308689"/>
    <n v="260"/>
    <n v="30226"/>
    <n v="4"/>
    <n v="869"/>
    <n v="0"/>
    <n v="0"/>
    <n v="0"/>
    <n v="0"/>
    <n v="91"/>
    <n v="70344"/>
    <n v="0"/>
    <n v="0"/>
    <n v="0"/>
    <n v="0"/>
    <m/>
    <m/>
    <n v="0"/>
    <n v="0"/>
    <n v="91"/>
    <n v="70344"/>
    <n v="1"/>
    <n v="969"/>
    <n v="11"/>
    <n v="2191"/>
    <n v="1"/>
    <n v="1331"/>
    <n v="0"/>
    <n v="0"/>
    <n v="0"/>
    <n v="0"/>
    <n v="0"/>
    <n v="0"/>
    <n v="2078"/>
    <n v="343108"/>
  </r>
  <r>
    <x v="2"/>
    <s v="Karaikal"/>
    <s v="Karaikal-KaraikalBANK OF INDIA"/>
    <m/>
    <m/>
    <n v="2"/>
    <x v="2"/>
    <n v="30"/>
    <n v="2458"/>
    <n v="2791"/>
    <n v="463188"/>
    <n v="54"/>
    <n v="4166"/>
    <n v="0"/>
    <n v="0"/>
    <n v="40"/>
    <n v="48149"/>
    <n v="115"/>
    <n v="110913"/>
    <n v="8"/>
    <n v="77220"/>
    <n v="3"/>
    <n v="125"/>
    <m/>
    <m/>
    <n v="0"/>
    <n v="0"/>
    <n v="125"/>
    <n v="188258"/>
    <n v="2"/>
    <n v="1938"/>
    <n v="15"/>
    <n v="1753"/>
    <n v="2"/>
    <n v="3302"/>
    <n v="0"/>
    <n v="0"/>
    <n v="0"/>
    <n v="0"/>
    <n v="0"/>
    <n v="0"/>
    <n v="3496"/>
    <n v="612577"/>
  </r>
  <r>
    <x v="2"/>
    <s v="Karaikal"/>
    <s v="Karaikal-KaraikalBANK OF MAHARASHTRA"/>
    <m/>
    <m/>
    <n v="3"/>
    <x v="3"/>
    <n v="23"/>
    <n v="211"/>
    <n v="863"/>
    <n v="229949"/>
    <n v="14"/>
    <n v="5132"/>
    <n v="78"/>
    <n v="18504"/>
    <n v="14"/>
    <n v="4929"/>
    <n v="75"/>
    <n v="8031"/>
    <n v="0"/>
    <n v="0"/>
    <n v="0"/>
    <n v="0"/>
    <m/>
    <m/>
    <n v="0"/>
    <n v="0"/>
    <n v="75"/>
    <n v="8031"/>
    <n v="1"/>
    <n v="969"/>
    <n v="8"/>
    <n v="1241"/>
    <n v="10"/>
    <n v="8945"/>
    <n v="0"/>
    <n v="0"/>
    <n v="0"/>
    <n v="0"/>
    <n v="1143"/>
    <n v="360081"/>
    <n v="439"/>
    <n v="59817"/>
  </r>
  <r>
    <x v="2"/>
    <s v="Karaikal"/>
    <s v="Karaikal-KaraikalCANARA BANK"/>
    <m/>
    <m/>
    <n v="4"/>
    <x v="4"/>
    <n v="6392"/>
    <n v="973440"/>
    <n v="51"/>
    <n v="32862"/>
    <n v="14"/>
    <n v="1398"/>
    <n v="0"/>
    <n v="0"/>
    <n v="22"/>
    <n v="3787"/>
    <n v="176"/>
    <n v="100597"/>
    <n v="9"/>
    <n v="77735"/>
    <n v="0"/>
    <n v="0"/>
    <m/>
    <m/>
    <n v="0"/>
    <n v="0"/>
    <n v="185"/>
    <n v="178332"/>
    <n v="3"/>
    <n v="2907"/>
    <n v="27"/>
    <n v="2703"/>
    <n v="2"/>
    <n v="151"/>
    <n v="0"/>
    <n v="0"/>
    <n v="0"/>
    <n v="0"/>
    <n v="0"/>
    <n v="0"/>
    <n v="4332"/>
    <n v="700544"/>
  </r>
  <r>
    <x v="2"/>
    <s v="Karaikal"/>
    <s v="Karaikal-KaraikalCENTRAL BANK OF INDIA"/>
    <m/>
    <m/>
    <n v="5"/>
    <x v="5"/>
    <n v="4"/>
    <n v="496"/>
    <n v="1385"/>
    <n v="266388"/>
    <n v="5"/>
    <n v="1174"/>
    <n v="2"/>
    <n v="425"/>
    <n v="1607"/>
    <n v="366540"/>
    <n v="55"/>
    <n v="38832"/>
    <n v="4"/>
    <n v="200"/>
    <n v="0"/>
    <n v="0"/>
    <m/>
    <m/>
    <n v="0"/>
    <n v="0"/>
    <n v="59"/>
    <n v="39032"/>
    <n v="1"/>
    <n v="969"/>
    <n v="2"/>
    <n v="247"/>
    <n v="8"/>
    <n v="2843"/>
    <n v="0"/>
    <n v="0"/>
    <n v="0"/>
    <n v="0"/>
    <n v="0"/>
    <n v="0"/>
    <n v="2093"/>
    <n v="457701"/>
  </r>
  <r>
    <x v="2"/>
    <s v="Karaikal"/>
    <s v="Karaikal-KaraikalINDIAN BANK"/>
    <m/>
    <m/>
    <n v="6"/>
    <x v="6"/>
    <n v="14332"/>
    <n v="1962738"/>
    <n v="12"/>
    <n v="10233"/>
    <n v="647"/>
    <n v="113971"/>
    <n v="1"/>
    <n v="495"/>
    <n v="0"/>
    <n v="0"/>
    <n v="395"/>
    <n v="296958"/>
    <n v="19"/>
    <n v="272189"/>
    <n v="1"/>
    <n v="12870"/>
    <m/>
    <m/>
    <n v="0"/>
    <n v="0"/>
    <n v="416"/>
    <n v="582017"/>
    <n v="7"/>
    <n v="4546"/>
    <n v="25"/>
    <n v="4084"/>
    <n v="2"/>
    <n v="2768"/>
    <n v="0"/>
    <n v="0"/>
    <n v="0"/>
    <n v="0"/>
    <n v="0"/>
    <n v="0"/>
    <n v="15660"/>
    <n v="1955311"/>
  </r>
  <r>
    <x v="2"/>
    <s v="Karaikal"/>
    <s v="Karaikal-KaraikalINDIAN OVERSEAS BANK"/>
    <m/>
    <m/>
    <n v="7"/>
    <x v="7"/>
    <n v="5332"/>
    <n v="980724"/>
    <n v="932"/>
    <n v="178518"/>
    <n v="4252"/>
    <n v="813110"/>
    <n v="0"/>
    <n v="0"/>
    <n v="1"/>
    <n v="0"/>
    <n v="646"/>
    <n v="95727"/>
    <n v="0"/>
    <n v="0"/>
    <n v="0"/>
    <n v="0"/>
    <m/>
    <m/>
    <n v="0"/>
    <n v="0"/>
    <n v="646"/>
    <n v="95727"/>
    <n v="5"/>
    <n v="4248"/>
    <n v="57"/>
    <n v="6455"/>
    <n v="11"/>
    <n v="11187"/>
    <n v="0"/>
    <n v="0"/>
    <n v="1"/>
    <n v="102"/>
    <n v="7"/>
    <n v="512"/>
    <n v="7201"/>
    <n v="1173145"/>
  </r>
  <r>
    <x v="2"/>
    <s v="Karaikal"/>
    <s v="Karaikal-KaraikalPUNJAB NATIONAL BANK"/>
    <m/>
    <m/>
    <n v="8"/>
    <x v="8"/>
    <n v="1915"/>
    <n v="385508"/>
    <n v="8"/>
    <n v="1527"/>
    <n v="8"/>
    <n v="1527"/>
    <n v="0"/>
    <n v="0"/>
    <n v="0"/>
    <n v="0"/>
    <n v="39"/>
    <n v="40208"/>
    <n v="6"/>
    <n v="25457"/>
    <n v="0"/>
    <n v="0"/>
    <m/>
    <m/>
    <n v="0"/>
    <n v="0"/>
    <n v="45"/>
    <n v="65665"/>
    <n v="1"/>
    <n v="969"/>
    <n v="4"/>
    <n v="266"/>
    <n v="1"/>
    <n v="847"/>
    <n v="0"/>
    <n v="0"/>
    <n v="0"/>
    <n v="0"/>
    <n v="0"/>
    <n v="0"/>
    <n v="2366"/>
    <n v="477714"/>
  </r>
  <r>
    <x v="2"/>
    <s v="Karaikal"/>
    <s v="Karaikal-KaraikalUNION BANK OF INDIA"/>
    <m/>
    <m/>
    <n v="9"/>
    <x v="9"/>
    <n v="1397"/>
    <n v="155009"/>
    <n v="3235"/>
    <n v="520572"/>
    <n v="3234"/>
    <n v="520570"/>
    <n v="0"/>
    <n v="0"/>
    <n v="0"/>
    <n v="0"/>
    <n v="169"/>
    <n v="81687"/>
    <n v="0"/>
    <n v="0"/>
    <n v="0"/>
    <n v="0"/>
    <m/>
    <m/>
    <n v="0"/>
    <n v="0"/>
    <n v="169"/>
    <n v="81687"/>
    <n v="2"/>
    <n v="1938"/>
    <n v="45"/>
    <n v="5338"/>
    <n v="2"/>
    <n v="837"/>
    <n v="0"/>
    <n v="0"/>
    <n v="0"/>
    <n v="0"/>
    <n v="0"/>
    <n v="0"/>
    <n v="5181"/>
    <n v="685734"/>
  </r>
  <r>
    <x v="2"/>
    <s v="Karaikal"/>
    <s v="Karaikal-KaraikalUCO BANK"/>
    <m/>
    <m/>
    <n v="10"/>
    <x v="10"/>
    <n v="2"/>
    <n v="595"/>
    <n v="14"/>
    <n v="5135"/>
    <n v="0"/>
    <n v="0"/>
    <n v="0"/>
    <n v="0"/>
    <n v="0"/>
    <n v="0"/>
    <n v="364"/>
    <n v="92312"/>
    <n v="1"/>
    <n v="644"/>
    <n v="0"/>
    <n v="0"/>
    <m/>
    <m/>
    <n v="0"/>
    <n v="0"/>
    <n v="366"/>
    <n v="92955"/>
    <n v="1"/>
    <n v="969"/>
    <n v="6"/>
    <n v="585"/>
    <n v="4"/>
    <n v="4356"/>
    <n v="0"/>
    <n v="0"/>
    <n v="0"/>
    <n v="0"/>
    <n v="860"/>
    <n v="133617"/>
    <n v="651"/>
    <n v="77080"/>
  </r>
  <r>
    <x v="2"/>
    <s v="Karaikal"/>
    <s v="Karaikal-KaraikalSTATE BANK OF INDIA"/>
    <m/>
    <m/>
    <n v="11"/>
    <x v="11"/>
    <n v="7508"/>
    <n v="1640382"/>
    <n v="883"/>
    <n v="230236"/>
    <n v="2"/>
    <n v="48"/>
    <n v="0"/>
    <n v="0"/>
    <n v="1"/>
    <n v="429"/>
    <n v="252"/>
    <n v="149402"/>
    <n v="19"/>
    <n v="72545"/>
    <n v="1"/>
    <n v="1287"/>
    <m/>
    <m/>
    <n v="0"/>
    <n v="0"/>
    <n v="273"/>
    <n v="223234"/>
    <n v="4"/>
    <n v="3876"/>
    <n v="138"/>
    <n v="17087"/>
    <n v="62"/>
    <n v="10811"/>
    <n v="0"/>
    <n v="0"/>
    <n v="8"/>
    <n v="1603"/>
    <n v="0"/>
    <n v="0"/>
    <n v="10122"/>
    <n v="2247321"/>
  </r>
  <r>
    <x v="2"/>
    <s v="Karaikal"/>
    <s v="Karaikal-KaraikalPUNJAB AND SIND BANK"/>
    <m/>
    <m/>
    <n v="12"/>
    <x v="1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AXIS BANK"/>
    <m/>
    <m/>
    <n v="13"/>
    <x v="13"/>
    <n v="14"/>
    <n v="7604"/>
    <n v="312"/>
    <n v="141478"/>
    <n v="98"/>
    <n v="4216"/>
    <n v="0"/>
    <n v="0"/>
    <n v="2"/>
    <n v="8800"/>
    <n v="15"/>
    <n v="57938"/>
    <n v="1"/>
    <n v="12924"/>
    <n v="0"/>
    <n v="0"/>
    <m/>
    <m/>
    <n v="0"/>
    <n v="0"/>
    <n v="17"/>
    <n v="70861"/>
    <n v="1"/>
    <n v="1267"/>
    <n v="0"/>
    <n v="0"/>
    <n v="1"/>
    <n v="325"/>
    <n v="0"/>
    <n v="0"/>
    <n v="0"/>
    <n v="0"/>
    <n v="38"/>
    <n v="1376"/>
    <n v="405"/>
    <n v="154901"/>
  </r>
  <r>
    <x v="2"/>
    <s v="Karaikal"/>
    <s v="Karaikal-KaraikalCITY UNION BANK"/>
    <m/>
    <m/>
    <n v="14"/>
    <x v="14"/>
    <n v="536"/>
    <n v="39946"/>
    <n v="0"/>
    <n v="0"/>
    <n v="0"/>
    <n v="0"/>
    <n v="0"/>
    <n v="0"/>
    <n v="0"/>
    <n v="0"/>
    <n v="9"/>
    <n v="31467"/>
    <n v="1"/>
    <n v="12870"/>
    <n v="0"/>
    <n v="0"/>
    <m/>
    <m/>
    <n v="0"/>
    <n v="0"/>
    <n v="10"/>
    <n v="44337"/>
    <n v="1"/>
    <n v="671"/>
    <n v="1"/>
    <n v="91"/>
    <n v="0"/>
    <n v="0"/>
    <n v="0"/>
    <n v="0"/>
    <n v="0"/>
    <n v="0"/>
    <n v="0"/>
    <n v="0"/>
    <n v="597"/>
    <n v="44268"/>
  </r>
  <r>
    <x v="2"/>
    <s v="Karaikal"/>
    <s v="Karaikal-KaraikalFEDERAL BANK"/>
    <m/>
    <m/>
    <n v="15"/>
    <x v="15"/>
    <n v="2136"/>
    <n v="452065"/>
    <n v="7"/>
    <n v="4028"/>
    <n v="0"/>
    <n v="0"/>
    <n v="0"/>
    <n v="0"/>
    <n v="2"/>
    <n v="2950"/>
    <n v="54"/>
    <n v="34589"/>
    <n v="0"/>
    <n v="0"/>
    <n v="0"/>
    <n v="0"/>
    <m/>
    <m/>
    <n v="0"/>
    <n v="0"/>
    <n v="54"/>
    <n v="34589"/>
    <n v="1"/>
    <n v="969"/>
    <n v="1"/>
    <n v="65"/>
    <n v="4"/>
    <n v="2602"/>
    <n v="0"/>
    <n v="0"/>
    <n v="0"/>
    <n v="0"/>
    <n v="1"/>
    <n v="42"/>
    <n v="1045"/>
    <n v="181651"/>
  </r>
  <r>
    <x v="2"/>
    <s v="Karaikal"/>
    <s v="Karaikal-KaraikalHDFC BANK"/>
    <m/>
    <m/>
    <n v="16"/>
    <x v="16"/>
    <n v="2"/>
    <n v="11879"/>
    <n v="344"/>
    <n v="128030"/>
    <n v="1"/>
    <n v="154"/>
    <n v="0"/>
    <n v="0"/>
    <n v="0"/>
    <n v="0"/>
    <n v="23"/>
    <n v="75090"/>
    <n v="6"/>
    <n v="423500"/>
    <n v="0"/>
    <n v="0"/>
    <m/>
    <m/>
    <n v="0"/>
    <n v="0"/>
    <n v="30"/>
    <n v="498590"/>
    <n v="1"/>
    <n v="1416"/>
    <n v="0"/>
    <n v="0"/>
    <n v="51"/>
    <n v="6487"/>
    <n v="0"/>
    <n v="0"/>
    <n v="0"/>
    <n v="0"/>
    <n v="1"/>
    <n v="80"/>
    <n v="432"/>
    <n v="153161"/>
  </r>
  <r>
    <x v="2"/>
    <s v="Karaikal"/>
    <s v="Karaikal-KaraikalICICI BANK"/>
    <m/>
    <m/>
    <n v="17"/>
    <x v="17"/>
    <n v="16"/>
    <n v="9620"/>
    <n v="117"/>
    <n v="31074"/>
    <n v="88"/>
    <n v="19681"/>
    <n v="0"/>
    <n v="0"/>
    <n v="0"/>
    <n v="0"/>
    <n v="35"/>
    <n v="139898"/>
    <n v="13"/>
    <n v="292499"/>
    <n v="1"/>
    <n v="50193"/>
    <m/>
    <m/>
    <n v="0"/>
    <n v="0"/>
    <n v="49"/>
    <n v="482590"/>
    <n v="1"/>
    <n v="1267"/>
    <n v="0"/>
    <n v="0"/>
    <n v="0"/>
    <n v="0"/>
    <n v="0"/>
    <n v="0"/>
    <n v="0"/>
    <n v="0"/>
    <n v="0"/>
    <n v="0"/>
    <n v="106"/>
    <n v="43560"/>
  </r>
  <r>
    <x v="2"/>
    <s v="Karaikal"/>
    <s v="Karaikal-KaraikalIDBI BANK"/>
    <m/>
    <m/>
    <n v="18"/>
    <x v="18"/>
    <n v="1090"/>
    <n v="317719"/>
    <n v="2"/>
    <n v="384"/>
    <n v="5"/>
    <n v="831"/>
    <n v="0"/>
    <n v="0"/>
    <n v="48"/>
    <n v="19051"/>
    <n v="36"/>
    <n v="28412"/>
    <n v="0"/>
    <n v="0"/>
    <n v="0"/>
    <n v="0"/>
    <m/>
    <m/>
    <n v="0"/>
    <n v="0"/>
    <n v="36"/>
    <n v="28412"/>
    <n v="1"/>
    <n v="969"/>
    <n v="2"/>
    <n v="185"/>
    <n v="0"/>
    <n v="0"/>
    <n v="1"/>
    <n v="190"/>
    <n v="0"/>
    <n v="0"/>
    <n v="0"/>
    <n v="0"/>
    <n v="904"/>
    <n v="171812"/>
  </r>
  <r>
    <x v="2"/>
    <s v="Karaikal"/>
    <s v="Karaikal-KaraikalIDFC FIRST BANK"/>
    <m/>
    <m/>
    <n v="19"/>
    <x v="19"/>
    <n v="0"/>
    <n v="0"/>
    <n v="2048"/>
    <n v="161898"/>
    <n v="2048"/>
    <n v="161898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28"/>
    <n v="1113"/>
    <n v="0"/>
    <n v="0"/>
    <n v="0"/>
    <n v="0"/>
    <n v="2529"/>
    <n v="198888"/>
  </r>
  <r>
    <x v="2"/>
    <s v="Karaikal"/>
    <s v="Karaikal-KaraikalKARUR VYSYA BANK"/>
    <m/>
    <m/>
    <n v="20"/>
    <x v="20"/>
    <n v="556"/>
    <n v="123328"/>
    <n v="225"/>
    <n v="60581"/>
    <n v="221"/>
    <n v="46604"/>
    <n v="0"/>
    <n v="0"/>
    <n v="0"/>
    <n v="0"/>
    <n v="6"/>
    <n v="135105"/>
    <n v="8"/>
    <n v="42278"/>
    <n v="0"/>
    <n v="0"/>
    <m/>
    <m/>
    <n v="0"/>
    <n v="0"/>
    <n v="14"/>
    <n v="177383"/>
    <n v="1"/>
    <n v="969"/>
    <n v="1"/>
    <n v="161"/>
    <n v="1"/>
    <n v="1634"/>
    <n v="0"/>
    <n v="0"/>
    <n v="0"/>
    <n v="0"/>
    <n v="0"/>
    <n v="0"/>
    <n v="805"/>
    <n v="150158"/>
  </r>
  <r>
    <x v="2"/>
    <s v="Karaikal"/>
    <s v="Karaikal-KaraikalKOTAK MAHINDRA BANK"/>
    <m/>
    <m/>
    <n v="21"/>
    <x v="2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DBS BANK INDIA (E-LVB)"/>
    <m/>
    <m/>
    <n v="22"/>
    <x v="22"/>
    <n v="3894"/>
    <n v="690563"/>
    <n v="0"/>
    <n v="0"/>
    <n v="0"/>
    <n v="0"/>
    <n v="0"/>
    <n v="0"/>
    <n v="0"/>
    <n v="0"/>
    <n v="9"/>
    <n v="26761"/>
    <n v="0"/>
    <n v="0"/>
    <n v="0"/>
    <n v="0"/>
    <m/>
    <m/>
    <n v="0"/>
    <n v="0"/>
    <n v="9"/>
    <n v="26761"/>
    <n v="1"/>
    <n v="969"/>
    <n v="0"/>
    <n v="0"/>
    <n v="0"/>
    <n v="0"/>
    <n v="0"/>
    <n v="0"/>
    <n v="0"/>
    <n v="0"/>
    <n v="0"/>
    <n v="0"/>
    <n v="4553"/>
    <n v="805478"/>
  </r>
  <r>
    <x v="2"/>
    <s v="Karaikal"/>
    <s v="Karaikal-KaraikalRBL BANK"/>
    <m/>
    <m/>
    <n v="23"/>
    <x v="2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SOUTH INDIAN BANK"/>
    <m/>
    <m/>
    <n v="24"/>
    <x v="2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TAMILNAD MERCANTILE BANK"/>
    <m/>
    <m/>
    <n v="25"/>
    <x v="25"/>
    <n v="2075"/>
    <n v="287321"/>
    <n v="85"/>
    <n v="11665"/>
    <n v="83"/>
    <n v="9970"/>
    <n v="0"/>
    <n v="0"/>
    <n v="0"/>
    <n v="0"/>
    <n v="139"/>
    <n v="223950"/>
    <n v="9"/>
    <n v="32898"/>
    <n v="0"/>
    <n v="0"/>
    <m/>
    <m/>
    <n v="0"/>
    <n v="0"/>
    <n v="148"/>
    <n v="256848"/>
    <n v="1"/>
    <n v="969"/>
    <n v="2"/>
    <n v="90"/>
    <n v="1"/>
    <n v="182"/>
    <n v="0"/>
    <n v="0"/>
    <n v="0"/>
    <n v="0"/>
    <n v="0"/>
    <n v="0"/>
    <n v="2188"/>
    <n v="277094"/>
  </r>
  <r>
    <x v="2"/>
    <s v="Karaikal"/>
    <s v="Karaikal-KaraikalBANDHAN BANK"/>
    <m/>
    <m/>
    <n v="26"/>
    <x v="2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CSB BANK LIMITED"/>
    <m/>
    <m/>
    <n v="27"/>
    <x v="27"/>
    <n v="32"/>
    <n v="13239"/>
    <n v="1800"/>
    <n v="617506"/>
    <n v="1792"/>
    <n v="628784"/>
    <n v="0"/>
    <n v="0"/>
    <n v="0"/>
    <n v="0"/>
    <n v="0"/>
    <n v="0"/>
    <n v="0"/>
    <n v="0"/>
    <n v="0"/>
    <n v="0"/>
    <m/>
    <m/>
    <n v="0"/>
    <n v="0"/>
    <n v="0"/>
    <n v="0"/>
    <n v="1"/>
    <n v="969"/>
    <n v="0"/>
    <n v="0"/>
    <n v="0"/>
    <n v="0"/>
    <n v="0"/>
    <n v="0"/>
    <n v="0"/>
    <n v="0"/>
    <n v="0"/>
    <n v="0"/>
    <n v="953"/>
    <n v="175938"/>
  </r>
  <r>
    <x v="2"/>
    <s v="Karaikal"/>
    <s v="Karaikal-KaraikalINDUSIND BANK"/>
    <m/>
    <m/>
    <n v="28"/>
    <x v="28"/>
    <n v="0"/>
    <n v="0"/>
    <n v="0"/>
    <n v="0"/>
    <n v="0"/>
    <n v="0"/>
    <n v="0"/>
    <n v="0"/>
    <n v="0"/>
    <n v="0"/>
    <n v="32"/>
    <n v="54074"/>
    <n v="5"/>
    <n v="7735"/>
    <n v="1"/>
    <n v="1931"/>
    <m/>
    <m/>
    <n v="0"/>
    <n v="0"/>
    <n v="39"/>
    <n v="63739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YES BANK"/>
    <m/>
    <m/>
    <n v="29"/>
    <x v="2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KARNATAKA BANK"/>
    <m/>
    <m/>
    <n v="30"/>
    <x v="3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DCB BANK"/>
    <m/>
    <m/>
    <n v="31"/>
    <x v="3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DHANLAXMI BANK"/>
    <m/>
    <m/>
    <n v="32"/>
    <x v="3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PUDUVAI BHARATHIYAR GRAMA BANK"/>
    <m/>
    <m/>
    <n v="33"/>
    <x v="33"/>
    <n v="27770"/>
    <n v="3191405"/>
    <n v="132"/>
    <n v="80970"/>
    <n v="738"/>
    <n v="183237"/>
    <n v="0"/>
    <n v="0"/>
    <n v="0"/>
    <n v="0"/>
    <n v="1673"/>
    <n v="149334"/>
    <n v="0"/>
    <n v="0"/>
    <n v="0"/>
    <n v="0"/>
    <m/>
    <m/>
    <n v="0"/>
    <n v="0"/>
    <n v="1673"/>
    <n v="149334"/>
    <n v="0"/>
    <n v="0"/>
    <n v="0"/>
    <n v="0"/>
    <n v="31"/>
    <n v="27658"/>
    <n v="0"/>
    <n v="0"/>
    <n v="2"/>
    <n v="424"/>
    <n v="0"/>
    <n v="0"/>
    <n v="24962"/>
    <n v="2788163"/>
  </r>
  <r>
    <x v="2"/>
    <s v="Karaikal"/>
    <s v="Karaikal-KaraikalEQUITAS SMALL FIN. BANK"/>
    <m/>
    <m/>
    <n v="34"/>
    <x v="34"/>
    <n v="0"/>
    <n v="0"/>
    <n v="2875"/>
    <n v="186883"/>
    <n v="2875"/>
    <n v="186883"/>
    <n v="0"/>
    <n v="0"/>
    <n v="0"/>
    <n v="0"/>
    <n v="153"/>
    <n v="130082"/>
    <n v="0"/>
    <n v="0"/>
    <n v="0"/>
    <n v="0"/>
    <m/>
    <m/>
    <n v="0"/>
    <n v="0"/>
    <n v="153"/>
    <n v="130082"/>
    <n v="0"/>
    <n v="0"/>
    <n v="0"/>
    <n v="0"/>
    <n v="1"/>
    <n v="414"/>
    <n v="0"/>
    <n v="0"/>
    <n v="0"/>
    <n v="0"/>
    <n v="52"/>
    <n v="3231"/>
    <n v="3556"/>
    <n v="229557"/>
  </r>
  <r>
    <x v="2"/>
    <s v="Karaikal"/>
    <s v="Karaikal-KaraikalJANA SMALL FIN. BANK"/>
    <m/>
    <m/>
    <n v="35"/>
    <x v="3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SURYODAY SMALL FIN. BANK"/>
    <m/>
    <m/>
    <n v="36"/>
    <x v="3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UJJIVAN SMALL FIN. BANK"/>
    <m/>
    <m/>
    <n v="37"/>
    <x v="3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UTKARSH SMALL FIN. BANK"/>
    <m/>
    <m/>
    <n v="38"/>
    <x v="3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ESAF SMALL FIN. BANK"/>
    <m/>
    <m/>
    <n v="39"/>
    <x v="3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AU SMALL FIN.BANK"/>
    <m/>
    <m/>
    <n v="40"/>
    <x v="40"/>
    <n v="0"/>
    <n v="0"/>
    <n v="1841"/>
    <n v="127700"/>
    <n v="0"/>
    <n v="0"/>
    <n v="0"/>
    <n v="0"/>
    <n v="0"/>
    <n v="0"/>
    <n v="1"/>
    <n v="1351"/>
    <n v="0"/>
    <n v="0"/>
    <n v="0"/>
    <n v="0"/>
    <m/>
    <m/>
    <n v="0"/>
    <n v="0"/>
    <n v="1"/>
    <n v="1351"/>
    <n v="0"/>
    <n v="0"/>
    <n v="0"/>
    <n v="0"/>
    <n v="19"/>
    <n v="6621"/>
    <n v="0"/>
    <n v="0"/>
    <n v="0"/>
    <n v="0"/>
    <n v="33"/>
    <n v="1108"/>
    <n v="2092"/>
    <n v="102864"/>
  </r>
  <r>
    <x v="2"/>
    <s v="Karaikal"/>
    <s v="Karaikal-KaraikalPUDUCHERRY STATE CO-OPERATIVE BANK"/>
    <m/>
    <m/>
    <n v="41"/>
    <x v="41"/>
    <n v="114"/>
    <n v="7469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10"/>
    <n v="10104"/>
    <n v="0"/>
    <n v="0"/>
  </r>
  <r>
    <x v="2"/>
    <s v="Karaikal"/>
    <s v="Karaikal-KaraikalINDIA POST PAYMENTS BANK"/>
    <m/>
    <m/>
    <n v="42"/>
    <x v="4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s v="Karaikal"/>
    <s v="Karaikal-KaraikalSIDBI"/>
    <m/>
    <m/>
    <n v="43"/>
    <x v="4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BANK OF BARODA"/>
    <m/>
    <m/>
    <n v="1"/>
    <x v="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BANK OF INDIA"/>
    <m/>
    <m/>
    <n v="2"/>
    <x v="2"/>
    <n v="31"/>
    <n v="6761"/>
    <n v="272"/>
    <n v="44453"/>
    <n v="1"/>
    <n v="90"/>
    <n v="0"/>
    <n v="0"/>
    <n v="2"/>
    <n v="917"/>
    <n v="80"/>
    <n v="30882"/>
    <n v="0"/>
    <n v="0"/>
    <n v="0"/>
    <n v="0"/>
    <m/>
    <m/>
    <n v="0"/>
    <n v="0"/>
    <n v="80"/>
    <n v="30882"/>
    <n v="1"/>
    <n v="436"/>
    <n v="8"/>
    <n v="2140"/>
    <n v="23"/>
    <n v="17200"/>
    <n v="0"/>
    <n v="0"/>
    <n v="0"/>
    <n v="0"/>
    <n v="0"/>
    <n v="0"/>
    <n v="376"/>
    <n v="66704"/>
  </r>
  <r>
    <x v="3"/>
    <s v="Mahe"/>
    <s v="Mahe-MaheBANK OF MAHARASHTRA"/>
    <m/>
    <m/>
    <n v="3"/>
    <x v="3"/>
    <n v="3"/>
    <n v="639"/>
    <n v="23"/>
    <n v="27070"/>
    <n v="0"/>
    <n v="0"/>
    <n v="0"/>
    <n v="0"/>
    <n v="0"/>
    <n v="0"/>
    <n v="6"/>
    <n v="5079"/>
    <n v="0"/>
    <n v="0"/>
    <n v="1"/>
    <n v="283"/>
    <m/>
    <m/>
    <n v="0"/>
    <n v="0"/>
    <n v="8"/>
    <n v="5362"/>
    <n v="1"/>
    <n v="457"/>
    <n v="19"/>
    <n v="3808"/>
    <n v="4"/>
    <n v="3358"/>
    <n v="0"/>
    <n v="0"/>
    <n v="0"/>
    <n v="0"/>
    <n v="23"/>
    <n v="8655"/>
    <n v="57"/>
    <n v="43433"/>
  </r>
  <r>
    <x v="3"/>
    <s v="Mahe"/>
    <s v="Mahe-MaheCANARA BANK"/>
    <m/>
    <m/>
    <n v="4"/>
    <x v="4"/>
    <n v="5350"/>
    <n v="1128002"/>
    <n v="4"/>
    <n v="531"/>
    <n v="3"/>
    <n v="114"/>
    <n v="0"/>
    <n v="0"/>
    <n v="3"/>
    <n v="1676"/>
    <n v="279"/>
    <n v="69426"/>
    <n v="1"/>
    <n v="3089"/>
    <n v="0"/>
    <n v="0"/>
    <m/>
    <m/>
    <n v="0"/>
    <n v="0"/>
    <n v="281"/>
    <n v="72514"/>
    <n v="2"/>
    <n v="1125"/>
    <n v="58"/>
    <n v="9368"/>
    <n v="58"/>
    <n v="55033"/>
    <n v="0"/>
    <n v="0"/>
    <n v="21"/>
    <n v="3690"/>
    <n v="0"/>
    <n v="0"/>
    <n v="4513"/>
    <n v="1032450"/>
  </r>
  <r>
    <x v="3"/>
    <s v="Mahe"/>
    <s v="Mahe-MaheCENTRAL BANK OF INDIA"/>
    <m/>
    <m/>
    <n v="5"/>
    <x v="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INDIAN BANK"/>
    <m/>
    <m/>
    <n v="6"/>
    <x v="6"/>
    <n v="581"/>
    <n v="91226"/>
    <n v="0"/>
    <n v="0"/>
    <n v="14"/>
    <n v="2254"/>
    <n v="0"/>
    <n v="0"/>
    <n v="0"/>
    <n v="0"/>
    <n v="14"/>
    <n v="8476"/>
    <n v="0"/>
    <n v="0"/>
    <n v="0"/>
    <n v="0"/>
    <m/>
    <m/>
    <n v="0"/>
    <n v="0"/>
    <n v="14"/>
    <n v="8476"/>
    <n v="1"/>
    <n v="562"/>
    <n v="6"/>
    <n v="476"/>
    <n v="0"/>
    <n v="0"/>
    <n v="0"/>
    <n v="0"/>
    <n v="0"/>
    <n v="0"/>
    <n v="0"/>
    <n v="0"/>
    <n v="699"/>
    <n v="102323"/>
  </r>
  <r>
    <x v="3"/>
    <s v="Mahe"/>
    <s v="Mahe-MaheINDIAN OVERSEAS BANK"/>
    <m/>
    <m/>
    <n v="7"/>
    <x v="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PUNJAB NATIONAL BANK"/>
    <m/>
    <m/>
    <n v="8"/>
    <x v="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UNION BANK OF INDIA"/>
    <m/>
    <m/>
    <n v="9"/>
    <x v="9"/>
    <n v="804"/>
    <n v="161792"/>
    <n v="732"/>
    <n v="119978"/>
    <n v="732"/>
    <n v="119978"/>
    <n v="0"/>
    <n v="0"/>
    <n v="480"/>
    <n v="102983"/>
    <n v="32"/>
    <n v="73917"/>
    <n v="1"/>
    <n v="12870"/>
    <n v="0"/>
    <n v="0"/>
    <m/>
    <m/>
    <n v="0"/>
    <n v="0"/>
    <n v="33"/>
    <n v="86787"/>
    <n v="1"/>
    <n v="520"/>
    <n v="39"/>
    <n v="6095"/>
    <n v="13"/>
    <n v="4601"/>
    <n v="0"/>
    <n v="0"/>
    <n v="0"/>
    <n v="0"/>
    <n v="0"/>
    <n v="0"/>
    <n v="2132"/>
    <n v="373397"/>
  </r>
  <r>
    <x v="3"/>
    <s v="Mahe"/>
    <s v="Mahe-MaheUCO BANK"/>
    <m/>
    <m/>
    <n v="10"/>
    <x v="10"/>
    <n v="288"/>
    <n v="65147"/>
    <n v="0"/>
    <n v="0"/>
    <n v="0"/>
    <n v="0"/>
    <n v="0"/>
    <n v="0"/>
    <n v="0"/>
    <n v="0"/>
    <n v="142"/>
    <n v="41759"/>
    <n v="0"/>
    <n v="0"/>
    <n v="0"/>
    <n v="0"/>
    <m/>
    <m/>
    <n v="0"/>
    <n v="0"/>
    <n v="142"/>
    <n v="41759"/>
    <n v="1"/>
    <n v="548"/>
    <n v="10"/>
    <n v="1753"/>
    <n v="29"/>
    <n v="14332"/>
    <n v="0"/>
    <n v="0"/>
    <n v="0"/>
    <n v="0"/>
    <n v="1041"/>
    <n v="216469"/>
    <n v="810"/>
    <n v="111886"/>
  </r>
  <r>
    <x v="3"/>
    <s v="Mahe"/>
    <s v="Mahe-MaheSTATE BANK OF INDIA"/>
    <m/>
    <m/>
    <n v="11"/>
    <x v="11"/>
    <n v="1455"/>
    <n v="352625"/>
    <n v="140"/>
    <n v="29585"/>
    <n v="2"/>
    <n v="548"/>
    <n v="0"/>
    <n v="0"/>
    <n v="0"/>
    <n v="0"/>
    <n v="53"/>
    <n v="38344"/>
    <n v="4"/>
    <n v="7125"/>
    <n v="0"/>
    <n v="0"/>
    <m/>
    <m/>
    <n v="0"/>
    <n v="0"/>
    <n v="57"/>
    <n v="45469"/>
    <n v="2"/>
    <n v="1266"/>
    <n v="91"/>
    <n v="15986"/>
    <n v="51"/>
    <n v="21139"/>
    <n v="0"/>
    <n v="0"/>
    <n v="6"/>
    <n v="1244"/>
    <n v="0"/>
    <n v="0"/>
    <n v="1976"/>
    <n v="473675"/>
  </r>
  <r>
    <x v="3"/>
    <s v="Mahe"/>
    <s v="Mahe-MahePUNJAB AND SIND BANK"/>
    <m/>
    <m/>
    <n v="12"/>
    <x v="1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AXIS BANK"/>
    <m/>
    <m/>
    <n v="13"/>
    <x v="1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CITY UNION BANK"/>
    <m/>
    <m/>
    <n v="14"/>
    <x v="1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FEDERAL BANK"/>
    <m/>
    <m/>
    <n v="15"/>
    <x v="15"/>
    <n v="436"/>
    <n v="134091"/>
    <n v="0"/>
    <n v="0"/>
    <n v="0"/>
    <n v="0"/>
    <n v="0"/>
    <n v="0"/>
    <n v="1"/>
    <n v="198"/>
    <n v="12"/>
    <n v="65551"/>
    <n v="3"/>
    <n v="10039"/>
    <n v="0"/>
    <n v="0"/>
    <m/>
    <m/>
    <n v="0"/>
    <n v="0"/>
    <n v="14"/>
    <n v="75589"/>
    <n v="1"/>
    <n v="380"/>
    <n v="4"/>
    <n v="698"/>
    <n v="1"/>
    <n v="557"/>
    <n v="0"/>
    <n v="0"/>
    <n v="0"/>
    <n v="0"/>
    <n v="0"/>
    <n v="0"/>
    <n v="246"/>
    <n v="86550"/>
  </r>
  <r>
    <x v="3"/>
    <s v="Mahe"/>
    <s v="Mahe-MaheHDFC BANK"/>
    <m/>
    <m/>
    <n v="16"/>
    <x v="16"/>
    <n v="0"/>
    <n v="0"/>
    <n v="1"/>
    <n v="846"/>
    <n v="0"/>
    <n v="0"/>
    <n v="0"/>
    <n v="0"/>
    <n v="1"/>
    <n v="33000"/>
    <n v="4"/>
    <n v="29662"/>
    <n v="3"/>
    <n v="2279"/>
    <n v="0"/>
    <n v="0"/>
    <m/>
    <m/>
    <n v="0"/>
    <n v="0"/>
    <n v="6"/>
    <n v="31941"/>
    <n v="1"/>
    <n v="703"/>
    <n v="0"/>
    <n v="0"/>
    <n v="6"/>
    <n v="708"/>
    <n v="0"/>
    <n v="0"/>
    <n v="0"/>
    <n v="0"/>
    <n v="0"/>
    <n v="0"/>
    <n v="1"/>
    <n v="1069"/>
  </r>
  <r>
    <x v="3"/>
    <s v="Mahe"/>
    <s v="Mahe-MaheICICI BANK"/>
    <m/>
    <m/>
    <n v="17"/>
    <x v="1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IDBI BANK"/>
    <m/>
    <m/>
    <n v="18"/>
    <x v="1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IDFC FIRST BANK"/>
    <m/>
    <m/>
    <n v="19"/>
    <x v="1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KARUR VYSYA BANK"/>
    <m/>
    <m/>
    <n v="20"/>
    <x v="2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KOTAK MAHINDRA BANK"/>
    <m/>
    <m/>
    <n v="21"/>
    <x v="2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DBS BANK INDIA (E-LVB)"/>
    <m/>
    <m/>
    <n v="22"/>
    <x v="2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RBL BANK"/>
    <m/>
    <m/>
    <n v="23"/>
    <x v="2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SOUTH INDIAN BANK"/>
    <m/>
    <m/>
    <n v="24"/>
    <x v="24"/>
    <n v="1166"/>
    <n v="206776"/>
    <n v="0"/>
    <n v="0"/>
    <n v="1123"/>
    <n v="197391"/>
    <n v="0"/>
    <n v="0"/>
    <n v="1"/>
    <n v="1223"/>
    <n v="14"/>
    <n v="150095"/>
    <n v="6"/>
    <n v="36627"/>
    <n v="0"/>
    <n v="0"/>
    <m/>
    <m/>
    <n v="0"/>
    <n v="0"/>
    <n v="21"/>
    <n v="186722"/>
    <n v="1"/>
    <n v="492"/>
    <n v="0"/>
    <n v="0"/>
    <n v="1"/>
    <n v="109"/>
    <n v="0"/>
    <n v="0"/>
    <n v="0"/>
    <n v="0"/>
    <n v="2"/>
    <n v="1700"/>
    <n v="0"/>
    <n v="0"/>
  </r>
  <r>
    <x v="3"/>
    <s v="Mahe"/>
    <s v="Mahe-MaheTAMILNAD MERCANTILE BANK"/>
    <m/>
    <m/>
    <n v="25"/>
    <x v="2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BANDHAN BANK"/>
    <m/>
    <m/>
    <n v="26"/>
    <x v="2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CSB BANK LIMITED"/>
    <m/>
    <m/>
    <n v="27"/>
    <x v="2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INDUSIND BANK"/>
    <m/>
    <m/>
    <n v="28"/>
    <x v="2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YES BANK"/>
    <m/>
    <m/>
    <n v="29"/>
    <x v="2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KARNATAKA BANK"/>
    <m/>
    <m/>
    <n v="30"/>
    <x v="3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DCB BANK"/>
    <m/>
    <m/>
    <n v="31"/>
    <x v="3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DHANLAXMI BANK"/>
    <m/>
    <m/>
    <n v="32"/>
    <x v="3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PUDUVAI BHARATHIYAR GRAMA BANK"/>
    <m/>
    <m/>
    <n v="33"/>
    <x v="33"/>
    <n v="2049"/>
    <n v="218015"/>
    <n v="0"/>
    <n v="0"/>
    <n v="63"/>
    <n v="11489"/>
    <n v="0"/>
    <n v="0"/>
    <n v="0"/>
    <n v="0"/>
    <n v="94"/>
    <n v="12459"/>
    <n v="0"/>
    <n v="0"/>
    <n v="0"/>
    <n v="0"/>
    <m/>
    <m/>
    <n v="0"/>
    <n v="0"/>
    <n v="94"/>
    <n v="12459"/>
    <n v="0"/>
    <n v="0"/>
    <n v="0"/>
    <n v="0"/>
    <n v="7"/>
    <n v="2420"/>
    <n v="0"/>
    <n v="0"/>
    <n v="0"/>
    <n v="0"/>
    <n v="0"/>
    <n v="0"/>
    <n v="1751"/>
    <n v="176281"/>
  </r>
  <r>
    <x v="3"/>
    <s v="Mahe"/>
    <s v="Mahe-MaheEQUITAS SMALL FIN. BANK"/>
    <m/>
    <m/>
    <n v="34"/>
    <x v="3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JANA SMALL FIN. BANK"/>
    <m/>
    <m/>
    <n v="35"/>
    <x v="3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SURYODAY SMALL FIN. BANK"/>
    <m/>
    <m/>
    <n v="36"/>
    <x v="3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UJJIVAN SMALL FIN. BANK"/>
    <m/>
    <m/>
    <n v="37"/>
    <x v="3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UTKARSH SMALL FIN. BANK"/>
    <m/>
    <m/>
    <n v="38"/>
    <x v="3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ESAF SMALL FIN. BANK"/>
    <m/>
    <m/>
    <n v="39"/>
    <x v="39"/>
    <n v="0"/>
    <n v="0"/>
    <n v="710"/>
    <n v="167037"/>
    <n v="710"/>
    <n v="167037"/>
    <n v="0"/>
    <n v="0"/>
    <n v="0"/>
    <n v="0"/>
    <n v="578"/>
    <n v="33443"/>
    <n v="0"/>
    <n v="0"/>
    <n v="0"/>
    <n v="0"/>
    <m/>
    <m/>
    <n v="0"/>
    <n v="0"/>
    <n v="578"/>
    <n v="33443"/>
    <n v="0"/>
    <n v="0"/>
    <n v="0"/>
    <n v="0"/>
    <n v="0"/>
    <n v="0"/>
    <n v="0"/>
    <n v="0"/>
    <n v="0"/>
    <n v="0"/>
    <n v="897"/>
    <n v="48703"/>
    <n v="1471"/>
    <n v="84046"/>
  </r>
  <r>
    <x v="3"/>
    <s v="Mahe"/>
    <s v="Mahe-MaheAU SMALL FIN.BANK"/>
    <m/>
    <m/>
    <n v="40"/>
    <x v="4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PUDUCHERRY STATE CO-OPERATIVE BANK"/>
    <m/>
    <m/>
    <n v="41"/>
    <x v="4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6"/>
    <n v="780"/>
    <n v="0"/>
    <n v="0"/>
  </r>
  <r>
    <x v="3"/>
    <s v="Mahe"/>
    <s v="Mahe-MaheINDIA POST PAYMENTS BANK"/>
    <m/>
    <m/>
    <n v="42"/>
    <x v="4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s v="Mahe"/>
    <s v="Mahe-MaheSIDBI"/>
    <m/>
    <m/>
    <n v="43"/>
    <x v="4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OZHUKARAI"/>
    <s v="Puducherry-OZHUKARAIBANK OF BARODA"/>
    <m/>
    <m/>
    <n v="1"/>
    <x v="1"/>
    <n v="973"/>
    <n v="172029"/>
    <n v="149"/>
    <n v="14005"/>
    <n v="136"/>
    <n v="11846"/>
    <n v="1"/>
    <n v="743"/>
    <n v="3"/>
    <n v="5214"/>
    <n v="161"/>
    <n v="71181"/>
    <n v="0"/>
    <n v="0"/>
    <n v="0"/>
    <n v="0"/>
    <m/>
    <m/>
    <n v="0"/>
    <n v="0"/>
    <n v="161"/>
    <n v="71181"/>
    <n v="4"/>
    <n v="6364"/>
    <n v="18"/>
    <n v="1655"/>
    <n v="2"/>
    <n v="1060"/>
    <n v="0"/>
    <n v="0"/>
    <n v="0"/>
    <n v="0"/>
    <n v="0"/>
    <n v="0"/>
    <n v="1000"/>
    <n v="153901"/>
  </r>
  <r>
    <x v="1"/>
    <s v="OZHUKARAI"/>
    <s v="Puducherry-OZHUKARAIBANK OF INDIA"/>
    <m/>
    <m/>
    <n v="2"/>
    <x v="2"/>
    <n v="14"/>
    <n v="1861"/>
    <n v="4347"/>
    <n v="1234588"/>
    <n v="1119"/>
    <n v="309464"/>
    <n v="0"/>
    <n v="0"/>
    <n v="46"/>
    <n v="54685"/>
    <n v="254"/>
    <n v="356707"/>
    <n v="40"/>
    <n v="1394654"/>
    <n v="5"/>
    <n v="103502"/>
    <m/>
    <m/>
    <n v="0"/>
    <n v="0"/>
    <n v="299"/>
    <n v="1854863"/>
    <n v="4"/>
    <n v="5039"/>
    <n v="36"/>
    <n v="11238"/>
    <n v="11"/>
    <n v="15705"/>
    <n v="0"/>
    <n v="0"/>
    <n v="0"/>
    <n v="0"/>
    <n v="0"/>
    <n v="0"/>
    <n v="4819"/>
    <n v="1351485"/>
  </r>
  <r>
    <x v="1"/>
    <s v="OZHUKARAI"/>
    <s v="Puducherry-OZHUKARAIBANK OF MAHARASHTRA"/>
    <m/>
    <m/>
    <n v="3"/>
    <x v="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2"/>
    <n v="2638"/>
    <n v="0"/>
    <n v="0"/>
    <n v="0"/>
    <n v="0"/>
    <n v="0"/>
    <n v="0"/>
    <n v="0"/>
    <n v="0"/>
    <n v="0"/>
    <n v="0"/>
    <n v="0"/>
    <n v="0"/>
  </r>
  <r>
    <x v="1"/>
    <s v="OZHUKARAI"/>
    <s v="Puducherry-OZHUKARAICANARA BANK"/>
    <m/>
    <m/>
    <n v="4"/>
    <x v="4"/>
    <n v="7111"/>
    <n v="1747488"/>
    <n v="23"/>
    <n v="13694"/>
    <n v="22"/>
    <n v="2936"/>
    <n v="0"/>
    <n v="0"/>
    <n v="2"/>
    <n v="4280"/>
    <n v="286"/>
    <n v="514317"/>
    <n v="31"/>
    <n v="416675"/>
    <n v="5"/>
    <n v="65326"/>
    <m/>
    <m/>
    <n v="0"/>
    <n v="0"/>
    <n v="322"/>
    <n v="996317"/>
    <n v="5"/>
    <n v="6326"/>
    <n v="65"/>
    <n v="9015"/>
    <n v="4"/>
    <n v="3457"/>
    <n v="0"/>
    <n v="0"/>
    <n v="6"/>
    <n v="1368"/>
    <n v="0"/>
    <n v="0"/>
    <n v="4803"/>
    <n v="1209500"/>
  </r>
  <r>
    <x v="1"/>
    <s v="OZHUKARAI"/>
    <s v="Puducherry-OZHUKARAICENTRAL BANK OF INDIA"/>
    <m/>
    <m/>
    <n v="5"/>
    <x v="5"/>
    <n v="5"/>
    <n v="1229"/>
    <n v="3434"/>
    <n v="691413"/>
    <n v="0"/>
    <n v="0"/>
    <n v="0"/>
    <n v="0"/>
    <n v="0"/>
    <n v="0"/>
    <n v="33"/>
    <n v="39744"/>
    <n v="4"/>
    <n v="32394"/>
    <n v="0"/>
    <n v="0"/>
    <m/>
    <m/>
    <n v="0"/>
    <n v="0"/>
    <n v="37"/>
    <n v="72138"/>
    <n v="2"/>
    <n v="2929"/>
    <n v="38"/>
    <n v="8161"/>
    <n v="4"/>
    <n v="3031"/>
    <n v="0"/>
    <n v="0"/>
    <n v="0"/>
    <n v="0"/>
    <n v="0"/>
    <n v="0"/>
    <n v="2503"/>
    <n v="498881"/>
  </r>
  <r>
    <x v="1"/>
    <s v="OZHUKARAI"/>
    <s v="Puducherry-OZHUKARAIINDIAN BANK"/>
    <m/>
    <m/>
    <n v="6"/>
    <x v="6"/>
    <n v="19140"/>
    <n v="2975425"/>
    <n v="5"/>
    <n v="5396"/>
    <n v="332"/>
    <n v="163837"/>
    <n v="0"/>
    <n v="0"/>
    <n v="11"/>
    <n v="659890"/>
    <n v="2270"/>
    <n v="1859775"/>
    <n v="85"/>
    <n v="978555"/>
    <n v="32"/>
    <n v="1362248"/>
    <m/>
    <m/>
    <n v="0"/>
    <n v="0"/>
    <n v="2387"/>
    <n v="4191324"/>
    <n v="13"/>
    <n v="19710"/>
    <n v="103"/>
    <n v="21358"/>
    <n v="15"/>
    <n v="11686"/>
    <n v="0"/>
    <n v="0"/>
    <n v="0"/>
    <n v="0"/>
    <n v="0"/>
    <n v="0"/>
    <n v="22017"/>
    <n v="3360939"/>
  </r>
  <r>
    <x v="1"/>
    <s v="OZHUKARAI"/>
    <s v="Puducherry-OZHUKARAIINDIAN OVERSEAS BANK"/>
    <m/>
    <m/>
    <n v="7"/>
    <x v="7"/>
    <n v="11191"/>
    <n v="3255216"/>
    <n v="3019"/>
    <n v="1023148"/>
    <n v="7074"/>
    <n v="2049997"/>
    <n v="436"/>
    <n v="128312"/>
    <n v="94"/>
    <n v="73673"/>
    <n v="1474"/>
    <n v="785726"/>
    <n v="26"/>
    <n v="155567"/>
    <n v="4"/>
    <n v="23663"/>
    <m/>
    <m/>
    <n v="0"/>
    <n v="0"/>
    <n v="1503"/>
    <n v="964956"/>
    <n v="8"/>
    <n v="10028"/>
    <n v="105"/>
    <n v="18253"/>
    <n v="40"/>
    <n v="50123"/>
    <n v="0"/>
    <n v="0"/>
    <n v="25"/>
    <n v="4882"/>
    <n v="35"/>
    <n v="4041"/>
    <n v="14375"/>
    <n v="3475798"/>
  </r>
  <r>
    <x v="1"/>
    <s v="OZHUKARAI"/>
    <s v="Puducherry-OZHUKARAIPUNJAB NATIONAL BANK"/>
    <m/>
    <m/>
    <n v="8"/>
    <x v="8"/>
    <n v="4001"/>
    <n v="799345"/>
    <n v="57"/>
    <n v="8004"/>
    <n v="54"/>
    <n v="7828"/>
    <n v="8"/>
    <n v="4377"/>
    <n v="11"/>
    <n v="4390"/>
    <n v="134"/>
    <n v="212905"/>
    <n v="14"/>
    <n v="102465"/>
    <n v="3"/>
    <n v="28417"/>
    <m/>
    <m/>
    <n v="0"/>
    <n v="0"/>
    <n v="151"/>
    <n v="343786"/>
    <n v="6"/>
    <n v="9481"/>
    <n v="27"/>
    <n v="10620"/>
    <n v="11"/>
    <n v="16445"/>
    <n v="0"/>
    <n v="0"/>
    <n v="10"/>
    <n v="1772"/>
    <n v="5"/>
    <n v="296"/>
    <n v="4874"/>
    <n v="971847"/>
  </r>
  <r>
    <x v="1"/>
    <s v="OZHUKARAI"/>
    <s v="Puducherry-OZHUKARAIUNION BANK OF INDIA"/>
    <m/>
    <m/>
    <n v="9"/>
    <x v="9"/>
    <n v="216"/>
    <n v="31966"/>
    <n v="1445"/>
    <n v="302613"/>
    <n v="1445"/>
    <n v="302142"/>
    <n v="107"/>
    <n v="18929"/>
    <n v="50"/>
    <n v="18159"/>
    <n v="148"/>
    <n v="254036"/>
    <n v="10"/>
    <n v="355638"/>
    <n v="3"/>
    <n v="128700"/>
    <m/>
    <m/>
    <n v="0"/>
    <n v="0"/>
    <n v="161"/>
    <n v="738375"/>
    <n v="5"/>
    <n v="6122"/>
    <n v="21"/>
    <n v="3239"/>
    <n v="2"/>
    <n v="2299"/>
    <n v="0"/>
    <n v="0"/>
    <n v="0"/>
    <n v="0"/>
    <n v="0"/>
    <n v="0"/>
    <n v="2230"/>
    <n v="444718"/>
  </r>
  <r>
    <x v="1"/>
    <s v="OZHUKARAI"/>
    <s v="Puducherry-OZHUKARAIUCO BANK"/>
    <m/>
    <m/>
    <n v="10"/>
    <x v="10"/>
    <n v="5"/>
    <n v="431"/>
    <n v="601"/>
    <n v="58467"/>
    <n v="0"/>
    <n v="0"/>
    <n v="0"/>
    <n v="0"/>
    <n v="1"/>
    <n v="2200"/>
    <n v="1569"/>
    <n v="709626"/>
    <n v="39"/>
    <n v="471389"/>
    <n v="1"/>
    <n v="38610"/>
    <m/>
    <m/>
    <n v="0"/>
    <n v="0"/>
    <n v="1609"/>
    <n v="1219625"/>
    <n v="7"/>
    <n v="11212"/>
    <n v="39"/>
    <n v="4142"/>
    <n v="33"/>
    <n v="33647"/>
    <n v="0"/>
    <n v="0"/>
    <n v="0"/>
    <n v="0"/>
    <n v="7043"/>
    <n v="1194581"/>
    <n v="3241"/>
    <n v="404620"/>
  </r>
  <r>
    <x v="1"/>
    <s v="OZHUKARAI"/>
    <s v="Puducherry-OZHUKARAISTATE BANK OF INDIA"/>
    <m/>
    <m/>
    <n v="11"/>
    <x v="11"/>
    <n v="6161"/>
    <n v="1430275"/>
    <n v="711"/>
    <n v="218378"/>
    <n v="5"/>
    <n v="1033"/>
    <n v="0"/>
    <n v="0"/>
    <n v="10"/>
    <n v="277975"/>
    <n v="843"/>
    <n v="1201241"/>
    <n v="108"/>
    <n v="1061713"/>
    <n v="15"/>
    <n v="678250"/>
    <m/>
    <m/>
    <n v="0"/>
    <n v="0"/>
    <n v="967"/>
    <n v="2941205"/>
    <n v="11"/>
    <n v="13320"/>
    <n v="438"/>
    <n v="79882"/>
    <n v="113"/>
    <n v="76424"/>
    <n v="0"/>
    <n v="0"/>
    <n v="194"/>
    <n v="35213"/>
    <n v="0"/>
    <n v="0"/>
    <n v="4265"/>
    <n v="801209"/>
  </r>
  <r>
    <x v="1"/>
    <s v="OZHUKARAI"/>
    <s v="Puducherry-OZHUKARAIPUNJAB AND SIND BANK"/>
    <m/>
    <m/>
    <n v="12"/>
    <x v="12"/>
    <n v="0"/>
    <n v="0"/>
    <n v="35"/>
    <n v="12126"/>
    <n v="0"/>
    <n v="0"/>
    <n v="0"/>
    <n v="0"/>
    <n v="0"/>
    <n v="0"/>
    <n v="14"/>
    <n v="13614"/>
    <n v="6"/>
    <n v="37549"/>
    <n v="0"/>
    <n v="0"/>
    <m/>
    <m/>
    <n v="0"/>
    <n v="0"/>
    <n v="21"/>
    <n v="51164"/>
    <n v="0"/>
    <n v="0"/>
    <n v="0"/>
    <n v="0"/>
    <n v="0"/>
    <n v="0"/>
    <n v="0"/>
    <n v="0"/>
    <n v="0"/>
    <n v="0"/>
    <n v="0"/>
    <n v="0"/>
    <n v="57"/>
    <n v="21859"/>
  </r>
  <r>
    <x v="1"/>
    <s v="OZHUKARAI"/>
    <s v="Puducherry-OZHUKARAIAXIS BANK"/>
    <m/>
    <m/>
    <n v="13"/>
    <x v="13"/>
    <n v="426"/>
    <n v="124458"/>
    <n v="311"/>
    <n v="192564"/>
    <n v="0"/>
    <n v="0"/>
    <n v="0"/>
    <n v="0"/>
    <n v="8"/>
    <n v="341275"/>
    <n v="156"/>
    <n v="615023"/>
    <n v="69"/>
    <n v="768906"/>
    <n v="22"/>
    <n v="1130155"/>
    <m/>
    <m/>
    <n v="0"/>
    <n v="0"/>
    <n v="247"/>
    <n v="2514084"/>
    <n v="3"/>
    <n v="4427"/>
    <n v="1"/>
    <n v="2090"/>
    <n v="11"/>
    <n v="13847"/>
    <n v="0"/>
    <n v="0"/>
    <n v="0"/>
    <n v="0"/>
    <n v="0"/>
    <n v="0"/>
    <n v="666"/>
    <n v="271656"/>
  </r>
  <r>
    <x v="1"/>
    <s v="OZHUKARAI"/>
    <s v="Puducherry-OZHUKARAICITY UNION BANK"/>
    <m/>
    <m/>
    <n v="14"/>
    <x v="14"/>
    <n v="1979"/>
    <n v="147576"/>
    <n v="0"/>
    <n v="0"/>
    <n v="0"/>
    <n v="0"/>
    <n v="0"/>
    <n v="0"/>
    <n v="0"/>
    <n v="0"/>
    <n v="31"/>
    <n v="192710"/>
    <n v="13"/>
    <n v="93916"/>
    <n v="0"/>
    <n v="0"/>
    <m/>
    <m/>
    <n v="0"/>
    <n v="0"/>
    <n v="44"/>
    <n v="286626"/>
    <n v="5"/>
    <n v="6006"/>
    <n v="0"/>
    <n v="0"/>
    <n v="2"/>
    <n v="1513"/>
    <n v="0"/>
    <n v="0"/>
    <n v="0"/>
    <n v="0"/>
    <n v="0"/>
    <n v="0"/>
    <n v="2020"/>
    <n v="150342"/>
  </r>
  <r>
    <x v="1"/>
    <s v="OZHUKARAI"/>
    <s v="Puducherry-OZHUKARAIFEDERAL BANK"/>
    <m/>
    <m/>
    <n v="15"/>
    <x v="15"/>
    <n v="1985"/>
    <n v="643496"/>
    <n v="4"/>
    <n v="3915"/>
    <n v="0"/>
    <n v="0"/>
    <n v="0"/>
    <n v="0"/>
    <n v="2"/>
    <n v="418"/>
    <n v="64"/>
    <n v="245211"/>
    <n v="28"/>
    <n v="557809"/>
    <n v="6"/>
    <n v="166795"/>
    <m/>
    <m/>
    <n v="0"/>
    <n v="0"/>
    <n v="99"/>
    <n v="969815"/>
    <n v="3"/>
    <n v="4670"/>
    <n v="1"/>
    <n v="79"/>
    <n v="4"/>
    <n v="6480"/>
    <n v="0"/>
    <n v="0"/>
    <n v="0"/>
    <n v="0"/>
    <n v="0"/>
    <n v="0"/>
    <n v="702"/>
    <n v="195210"/>
  </r>
  <r>
    <x v="1"/>
    <s v="OZHUKARAI"/>
    <s v="Puducherry-OZHUKARAIHDFC BANK"/>
    <m/>
    <m/>
    <n v="16"/>
    <x v="16"/>
    <n v="12"/>
    <n v="44805"/>
    <n v="248"/>
    <n v="185417"/>
    <n v="12"/>
    <n v="60319"/>
    <n v="1"/>
    <n v="3740"/>
    <n v="8"/>
    <n v="39871"/>
    <n v="144"/>
    <n v="456371"/>
    <n v="55"/>
    <n v="684369"/>
    <n v="21"/>
    <n v="1685897"/>
    <m/>
    <m/>
    <n v="0"/>
    <n v="0"/>
    <n v="220"/>
    <n v="2826636"/>
    <n v="6"/>
    <n v="9828"/>
    <n v="2"/>
    <n v="201"/>
    <n v="139"/>
    <n v="65141"/>
    <n v="0"/>
    <n v="0"/>
    <n v="0"/>
    <n v="0"/>
    <n v="8"/>
    <n v="430"/>
    <n v="312"/>
    <n v="185122"/>
  </r>
  <r>
    <x v="1"/>
    <s v="OZHUKARAI"/>
    <s v="Puducherry-OZHUKARAIICICI BANK"/>
    <m/>
    <m/>
    <n v="17"/>
    <x v="17"/>
    <n v="7"/>
    <n v="2006"/>
    <n v="356"/>
    <n v="170811"/>
    <n v="294"/>
    <n v="137591"/>
    <n v="0"/>
    <n v="0"/>
    <n v="6"/>
    <n v="134090"/>
    <n v="109"/>
    <n v="525113"/>
    <n v="31"/>
    <n v="420114"/>
    <n v="37"/>
    <n v="617829"/>
    <m/>
    <m/>
    <n v="0"/>
    <n v="0"/>
    <n v="178"/>
    <n v="1563055"/>
    <n v="6"/>
    <n v="9358"/>
    <n v="2"/>
    <n v="4663"/>
    <n v="4"/>
    <n v="3445"/>
    <n v="0"/>
    <n v="0"/>
    <n v="0"/>
    <n v="0"/>
    <n v="0"/>
    <n v="0"/>
    <n v="215"/>
    <n v="89433"/>
  </r>
  <r>
    <x v="1"/>
    <s v="OZHUKARAI"/>
    <s v="Puducherry-OZHUKARAIIDBI BANK"/>
    <m/>
    <m/>
    <n v="18"/>
    <x v="18"/>
    <n v="84"/>
    <n v="34967"/>
    <n v="655"/>
    <n v="261685"/>
    <n v="62"/>
    <n v="24394"/>
    <n v="0"/>
    <n v="0"/>
    <n v="7"/>
    <n v="13732"/>
    <n v="30"/>
    <n v="34993"/>
    <n v="5"/>
    <n v="46043"/>
    <n v="0"/>
    <n v="0"/>
    <m/>
    <m/>
    <n v="0"/>
    <n v="0"/>
    <n v="35"/>
    <n v="81036"/>
    <n v="1"/>
    <n v="1186"/>
    <n v="2"/>
    <n v="276"/>
    <n v="0"/>
    <n v="0"/>
    <n v="6"/>
    <n v="3774"/>
    <n v="0"/>
    <n v="0"/>
    <n v="0"/>
    <n v="0"/>
    <n v="839"/>
    <n v="329431"/>
  </r>
  <r>
    <x v="1"/>
    <s v="OZHUKARAI"/>
    <s v="Puducherry-OZHUKARAIIDFC FIRST BANK"/>
    <m/>
    <m/>
    <n v="19"/>
    <x v="19"/>
    <n v="385"/>
    <n v="311991"/>
    <n v="1697"/>
    <n v="187188"/>
    <n v="1600"/>
    <n v="158407"/>
    <n v="0"/>
    <n v="0"/>
    <n v="0"/>
    <n v="0"/>
    <n v="356"/>
    <n v="643038"/>
    <n v="111"/>
    <n v="622497"/>
    <n v="21"/>
    <n v="37475"/>
    <m/>
    <m/>
    <n v="0"/>
    <n v="0"/>
    <n v="488"/>
    <n v="1303010"/>
    <n v="1"/>
    <n v="1137"/>
    <n v="0"/>
    <n v="0"/>
    <n v="39"/>
    <n v="8785"/>
    <n v="2"/>
    <n v="85"/>
    <n v="0"/>
    <n v="0"/>
    <n v="0"/>
    <n v="0"/>
    <n v="1620"/>
    <n v="123032"/>
  </r>
  <r>
    <x v="1"/>
    <s v="OZHUKARAI"/>
    <s v="Puducherry-OZHUKARAIKARUR VYSYA BANK"/>
    <m/>
    <m/>
    <n v="20"/>
    <x v="20"/>
    <n v="2883"/>
    <n v="825957"/>
    <n v="50"/>
    <n v="9327"/>
    <n v="0"/>
    <n v="0"/>
    <n v="1"/>
    <n v="6600"/>
    <n v="0"/>
    <n v="0"/>
    <n v="13"/>
    <n v="28661"/>
    <n v="19"/>
    <n v="579684"/>
    <n v="3"/>
    <n v="0"/>
    <m/>
    <m/>
    <n v="0"/>
    <n v="0"/>
    <n v="35"/>
    <n v="608345"/>
    <n v="4"/>
    <n v="5830"/>
    <n v="1"/>
    <n v="107"/>
    <n v="1"/>
    <n v="1198"/>
    <n v="0"/>
    <n v="0"/>
    <n v="0"/>
    <n v="0"/>
    <n v="0"/>
    <n v="0"/>
    <n v="2683"/>
    <n v="570576"/>
  </r>
  <r>
    <x v="1"/>
    <s v="OZHUKARAI"/>
    <s v="Puducherry-OZHUKARAIKOTAK MAHINDRA BANK"/>
    <m/>
    <m/>
    <n v="21"/>
    <x v="2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2"/>
    <n v="3333"/>
    <n v="0"/>
    <n v="0"/>
    <n v="0"/>
    <n v="0"/>
    <n v="0"/>
    <n v="0"/>
    <n v="0"/>
    <n v="0"/>
    <n v="0"/>
    <n v="0"/>
    <n v="0"/>
    <n v="0"/>
  </r>
  <r>
    <x v="1"/>
    <s v="OZHUKARAI"/>
    <s v="Puducherry-OZHUKARAIDBS BANK INDIA (E-LVB)"/>
    <m/>
    <m/>
    <n v="22"/>
    <x v="22"/>
    <n v="357"/>
    <n v="112353"/>
    <n v="0"/>
    <n v="0"/>
    <n v="0"/>
    <n v="0"/>
    <n v="0"/>
    <n v="0"/>
    <n v="1"/>
    <n v="3300"/>
    <n v="5"/>
    <n v="12578"/>
    <n v="12"/>
    <n v="96662"/>
    <n v="0"/>
    <n v="0"/>
    <m/>
    <m/>
    <n v="0"/>
    <n v="0"/>
    <n v="17"/>
    <n v="109240"/>
    <n v="1"/>
    <n v="1524"/>
    <n v="0"/>
    <n v="0"/>
    <n v="0"/>
    <n v="0"/>
    <n v="0"/>
    <n v="0"/>
    <n v="0"/>
    <n v="0"/>
    <n v="0"/>
    <n v="0"/>
    <n v="349"/>
    <n v="92723"/>
  </r>
  <r>
    <x v="1"/>
    <s v="OZHUKARAI"/>
    <s v="Puducherry-OZHUKARAIRBL BANK"/>
    <m/>
    <m/>
    <n v="23"/>
    <x v="23"/>
    <n v="0"/>
    <n v="0"/>
    <n v="7"/>
    <n v="405"/>
    <n v="0"/>
    <n v="0"/>
    <n v="0"/>
    <n v="0"/>
    <n v="0"/>
    <n v="0"/>
    <n v="4"/>
    <n v="8335"/>
    <n v="0"/>
    <n v="0"/>
    <n v="0"/>
    <n v="0"/>
    <m/>
    <m/>
    <n v="0"/>
    <n v="0"/>
    <n v="4"/>
    <n v="8335"/>
    <n v="0"/>
    <n v="0"/>
    <n v="0"/>
    <n v="0"/>
    <n v="0"/>
    <n v="0"/>
    <n v="0"/>
    <n v="0"/>
    <n v="0"/>
    <n v="0"/>
    <n v="0"/>
    <n v="0"/>
    <n v="9"/>
    <n v="495"/>
  </r>
  <r>
    <x v="1"/>
    <s v="OZHUKARAI"/>
    <s v="Puducherry-OZHUKARAISOUTH INDIAN BANK"/>
    <m/>
    <m/>
    <n v="24"/>
    <x v="24"/>
    <n v="2803"/>
    <n v="709377"/>
    <n v="1"/>
    <n v="5400"/>
    <n v="2803"/>
    <n v="709377"/>
    <n v="2"/>
    <n v="4500"/>
    <n v="3"/>
    <n v="69305"/>
    <n v="66"/>
    <n v="220523"/>
    <n v="17"/>
    <n v="519757"/>
    <n v="4"/>
    <n v="260812"/>
    <m/>
    <m/>
    <n v="0"/>
    <n v="0"/>
    <n v="86"/>
    <n v="1001092"/>
    <n v="3"/>
    <n v="3767"/>
    <n v="0"/>
    <n v="0"/>
    <n v="4"/>
    <n v="12120"/>
    <n v="0"/>
    <n v="0"/>
    <n v="0"/>
    <n v="0"/>
    <n v="1"/>
    <n v="3207"/>
    <n v="0"/>
    <n v="0"/>
  </r>
  <r>
    <x v="1"/>
    <s v="OZHUKARAI"/>
    <s v="Puducherry-OZHUKARAITAMILNAD MERCANTILE BANK"/>
    <m/>
    <m/>
    <n v="25"/>
    <x v="25"/>
    <n v="0"/>
    <n v="0"/>
    <n v="332"/>
    <n v="24546"/>
    <n v="332"/>
    <n v="24546"/>
    <n v="0"/>
    <n v="0"/>
    <n v="1"/>
    <n v="5"/>
    <n v="113"/>
    <n v="400352"/>
    <n v="26"/>
    <n v="205915"/>
    <n v="5"/>
    <n v="297941"/>
    <m/>
    <m/>
    <n v="0"/>
    <n v="0"/>
    <n v="144"/>
    <n v="904207"/>
    <n v="1"/>
    <n v="1653"/>
    <n v="4"/>
    <n v="908"/>
    <n v="1"/>
    <n v="2118"/>
    <n v="0"/>
    <n v="0"/>
    <n v="0"/>
    <n v="0"/>
    <n v="0"/>
    <n v="0"/>
    <n v="351"/>
    <n v="25761"/>
  </r>
  <r>
    <x v="1"/>
    <s v="OZHUKARAI"/>
    <s v="Puducherry-OZHUKARAIBANDHAN BANK"/>
    <m/>
    <m/>
    <n v="26"/>
    <x v="26"/>
    <n v="0"/>
    <n v="0"/>
    <n v="30"/>
    <n v="2849"/>
    <n v="30"/>
    <n v="2849"/>
    <n v="0"/>
    <n v="0"/>
    <n v="58"/>
    <n v="5561"/>
    <n v="75"/>
    <n v="71578"/>
    <n v="13"/>
    <n v="30655"/>
    <n v="0"/>
    <n v="0"/>
    <m/>
    <m/>
    <n v="0"/>
    <n v="0"/>
    <n v="88"/>
    <n v="102233"/>
    <n v="0"/>
    <n v="0"/>
    <n v="0"/>
    <n v="0"/>
    <n v="0"/>
    <n v="0"/>
    <n v="0"/>
    <n v="0"/>
    <n v="0"/>
    <n v="0"/>
    <n v="1218"/>
    <n v="67451"/>
    <n v="1041"/>
    <n v="59367"/>
  </r>
  <r>
    <x v="1"/>
    <s v="OZHUKARAI"/>
    <s v="Puducherry-OZHUKARAICSB BANK LIMITED"/>
    <m/>
    <m/>
    <n v="27"/>
    <x v="2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2"/>
    <n v="2688"/>
    <n v="0"/>
    <n v="0"/>
    <n v="0"/>
    <n v="0"/>
    <n v="0"/>
    <n v="0"/>
    <n v="0"/>
    <n v="0"/>
    <n v="0"/>
    <n v="0"/>
    <n v="0"/>
    <n v="0"/>
  </r>
  <r>
    <x v="1"/>
    <s v="OZHUKARAI"/>
    <s v="Puducherry-OZHUKARAIINDUSIND BANK"/>
    <m/>
    <m/>
    <n v="28"/>
    <x v="2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2"/>
    <n v="2588"/>
    <n v="0"/>
    <n v="0"/>
    <n v="0"/>
    <n v="0"/>
    <n v="0"/>
    <n v="0"/>
    <n v="0"/>
    <n v="0"/>
    <n v="0"/>
    <n v="0"/>
    <n v="0"/>
    <n v="0"/>
  </r>
  <r>
    <x v="1"/>
    <s v="OZHUKARAI"/>
    <s v="Puducherry-OZHUKARAIYES BANK"/>
    <m/>
    <m/>
    <n v="29"/>
    <x v="29"/>
    <n v="0"/>
    <n v="0"/>
    <n v="0"/>
    <n v="0"/>
    <n v="0"/>
    <n v="0"/>
    <n v="0"/>
    <n v="0"/>
    <n v="1"/>
    <n v="55416"/>
    <n v="326"/>
    <n v="600491"/>
    <n v="42"/>
    <n v="158212"/>
    <n v="9"/>
    <n v="157436"/>
    <m/>
    <m/>
    <n v="0"/>
    <n v="0"/>
    <n v="377"/>
    <n v="916139"/>
    <n v="0"/>
    <n v="0"/>
    <n v="0"/>
    <n v="0"/>
    <n v="0"/>
    <n v="0"/>
    <n v="0"/>
    <n v="0"/>
    <n v="0"/>
    <n v="0"/>
    <n v="0"/>
    <n v="0"/>
    <n v="13"/>
    <n v="31436"/>
  </r>
  <r>
    <x v="1"/>
    <s v="OZHUKARAI"/>
    <s v="Puducherry-OZHUKARAIKARNATAKA BANK"/>
    <m/>
    <m/>
    <n v="30"/>
    <x v="30"/>
    <n v="98"/>
    <n v="18264"/>
    <n v="0"/>
    <n v="0"/>
    <n v="0"/>
    <n v="0"/>
    <n v="0"/>
    <n v="0"/>
    <n v="0"/>
    <n v="0"/>
    <n v="18"/>
    <n v="59632"/>
    <n v="4"/>
    <n v="22523"/>
    <n v="0"/>
    <n v="0"/>
    <m/>
    <m/>
    <n v="0"/>
    <n v="0"/>
    <n v="22"/>
    <n v="82154"/>
    <n v="0"/>
    <n v="0"/>
    <n v="5"/>
    <n v="1010"/>
    <n v="2"/>
    <n v="141"/>
    <n v="0"/>
    <n v="0"/>
    <n v="0"/>
    <n v="0"/>
    <n v="5"/>
    <n v="147"/>
    <n v="97"/>
    <n v="15906"/>
  </r>
  <r>
    <x v="1"/>
    <s v="OZHUKARAI"/>
    <s v="Puducherry-OZHUKARAIDCB BANK"/>
    <m/>
    <m/>
    <n v="31"/>
    <x v="31"/>
    <n v="0"/>
    <n v="0"/>
    <n v="15"/>
    <n v="0"/>
    <n v="0"/>
    <n v="0"/>
    <n v="0"/>
    <n v="0"/>
    <n v="0"/>
    <n v="0"/>
    <n v="6"/>
    <n v="23729"/>
    <n v="0"/>
    <n v="0"/>
    <n v="0"/>
    <n v="0"/>
    <m/>
    <m/>
    <n v="0"/>
    <n v="0"/>
    <n v="6"/>
    <n v="23729"/>
    <n v="0"/>
    <n v="0"/>
    <n v="0"/>
    <n v="0"/>
    <n v="182"/>
    <n v="13536"/>
    <n v="0"/>
    <n v="0"/>
    <n v="0"/>
    <n v="0"/>
    <n v="0"/>
    <n v="0"/>
    <n v="19"/>
    <n v="1"/>
  </r>
  <r>
    <x v="1"/>
    <s v="OZHUKARAI"/>
    <s v="Puducherry-OZHUKARAIDHANLAXMI BANK"/>
    <m/>
    <m/>
    <n v="32"/>
    <x v="32"/>
    <n v="120"/>
    <n v="57436"/>
    <n v="0"/>
    <n v="0"/>
    <n v="0"/>
    <n v="0"/>
    <n v="0"/>
    <n v="0"/>
    <n v="96"/>
    <n v="47774"/>
    <n v="0"/>
    <n v="0"/>
    <n v="6"/>
    <n v="66409"/>
    <n v="0"/>
    <n v="0"/>
    <m/>
    <m/>
    <n v="0"/>
    <n v="0"/>
    <n v="6"/>
    <n v="66409"/>
    <n v="0"/>
    <n v="0"/>
    <n v="0"/>
    <n v="0"/>
    <n v="0"/>
    <n v="0"/>
    <n v="0"/>
    <n v="0"/>
    <n v="0"/>
    <n v="0"/>
    <n v="0"/>
    <n v="0"/>
    <n v="194"/>
    <n v="58737"/>
  </r>
  <r>
    <x v="1"/>
    <s v="OZHUKARAI"/>
    <s v="Puducherry-OZHUKARAIPUDUVAI BHARATHIYAR GRAMA BANK"/>
    <m/>
    <m/>
    <n v="33"/>
    <x v="33"/>
    <n v="35880"/>
    <n v="5670484"/>
    <n v="14"/>
    <n v="3920"/>
    <n v="193"/>
    <n v="30010"/>
    <n v="0"/>
    <n v="0"/>
    <n v="0"/>
    <n v="0"/>
    <n v="5495"/>
    <n v="572640"/>
    <n v="0"/>
    <n v="0"/>
    <n v="0"/>
    <n v="0"/>
    <m/>
    <m/>
    <n v="0"/>
    <n v="0"/>
    <n v="5495"/>
    <n v="572640"/>
    <n v="0"/>
    <n v="0"/>
    <n v="0"/>
    <n v="0"/>
    <n v="51"/>
    <n v="39702"/>
    <n v="0"/>
    <n v="0"/>
    <n v="1"/>
    <n v="211"/>
    <n v="0"/>
    <n v="0"/>
    <n v="33767"/>
    <n v="5042747"/>
  </r>
  <r>
    <x v="1"/>
    <s v="OZHUKARAI"/>
    <s v="Puducherry-OZHUKARAIEQUITAS SMALL FIN. BANK"/>
    <m/>
    <m/>
    <n v="34"/>
    <x v="34"/>
    <n v="0"/>
    <n v="0"/>
    <n v="342"/>
    <n v="21523"/>
    <n v="342"/>
    <n v="21523"/>
    <n v="0"/>
    <n v="0"/>
    <n v="0"/>
    <n v="0"/>
    <n v="251"/>
    <n v="263018"/>
    <n v="35"/>
    <n v="44358"/>
    <n v="1"/>
    <n v="2111"/>
    <m/>
    <m/>
    <n v="0"/>
    <n v="0"/>
    <n v="287"/>
    <n v="309487"/>
    <n v="0"/>
    <n v="0"/>
    <n v="0"/>
    <n v="0"/>
    <n v="2"/>
    <n v="2773"/>
    <n v="0"/>
    <n v="0"/>
    <n v="0"/>
    <n v="0"/>
    <n v="497"/>
    <n v="31363"/>
    <n v="868"/>
    <n v="54269"/>
  </r>
  <r>
    <x v="1"/>
    <s v="OZHUKARAI"/>
    <s v="Puducherry-OZHUKARAIJANA SMALL FIN. BANK"/>
    <m/>
    <m/>
    <n v="35"/>
    <x v="3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OZHUKARAI"/>
    <s v="Puducherry-OZHUKARAISURYODAY SMALL FIN. BANK"/>
    <m/>
    <m/>
    <n v="36"/>
    <x v="36"/>
    <n v="0"/>
    <n v="0"/>
    <n v="1868"/>
    <n v="106615"/>
    <n v="1867"/>
    <n v="106345"/>
    <n v="0"/>
    <n v="0"/>
    <n v="11"/>
    <n v="1315"/>
    <n v="3"/>
    <n v="9009"/>
    <n v="0"/>
    <n v="0"/>
    <n v="0"/>
    <n v="0"/>
    <m/>
    <m/>
    <n v="0"/>
    <n v="0"/>
    <n v="3"/>
    <n v="9009"/>
    <n v="0"/>
    <n v="0"/>
    <n v="0"/>
    <n v="0"/>
    <n v="10"/>
    <n v="22239"/>
    <n v="0"/>
    <n v="0"/>
    <n v="0"/>
    <n v="0"/>
    <n v="22"/>
    <n v="2807"/>
    <n v="2000"/>
    <n v="97858"/>
  </r>
  <r>
    <x v="1"/>
    <s v="OZHUKARAI"/>
    <s v="Puducherry-OZHUKARAIUJJIVAN SMALL FIN. BANK"/>
    <m/>
    <m/>
    <n v="37"/>
    <x v="3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OZHUKARAI"/>
    <s v="Puducherry-OZHUKARAIUTKARSH SMALL FIN. BANK"/>
    <m/>
    <m/>
    <n v="38"/>
    <x v="38"/>
    <n v="0"/>
    <n v="0"/>
    <n v="0"/>
    <n v="0"/>
    <n v="0"/>
    <n v="0"/>
    <n v="0"/>
    <n v="0"/>
    <n v="0"/>
    <n v="0"/>
    <n v="100"/>
    <n v="10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OZHUKARAI"/>
    <s v="Puducherry-OZHUKARAIESAF SMALL FIN. BANK"/>
    <m/>
    <m/>
    <n v="39"/>
    <x v="39"/>
    <n v="0"/>
    <n v="0"/>
    <n v="2057"/>
    <n v="435318"/>
    <n v="2057"/>
    <n v="435318"/>
    <n v="0"/>
    <n v="0"/>
    <n v="0"/>
    <n v="0"/>
    <n v="301"/>
    <n v="22005"/>
    <n v="0"/>
    <n v="0"/>
    <n v="0"/>
    <n v="0"/>
    <m/>
    <m/>
    <n v="0"/>
    <n v="0"/>
    <n v="301"/>
    <n v="22005"/>
    <n v="0"/>
    <n v="0"/>
    <n v="0"/>
    <n v="0"/>
    <n v="12"/>
    <n v="23781"/>
    <n v="0"/>
    <n v="0"/>
    <n v="0"/>
    <n v="0"/>
    <n v="1245"/>
    <n v="74476"/>
    <n v="1945"/>
    <n v="120525"/>
  </r>
  <r>
    <x v="1"/>
    <s v="OZHUKARAI"/>
    <s v="Puducherry-OZHUKARAIAU SMALL FIN.BANK"/>
    <m/>
    <m/>
    <n v="40"/>
    <x v="40"/>
    <n v="0"/>
    <n v="0"/>
    <n v="1441"/>
    <n v="553658"/>
    <n v="0"/>
    <n v="0"/>
    <n v="0"/>
    <n v="0"/>
    <n v="0"/>
    <n v="0"/>
    <n v="27"/>
    <n v="21526"/>
    <n v="0"/>
    <n v="0"/>
    <n v="0"/>
    <n v="0"/>
    <m/>
    <m/>
    <n v="0"/>
    <n v="0"/>
    <n v="27"/>
    <n v="21526"/>
    <n v="0"/>
    <n v="0"/>
    <n v="0"/>
    <n v="0"/>
    <n v="2"/>
    <n v="1097"/>
    <n v="0"/>
    <n v="0"/>
    <n v="0"/>
    <n v="0"/>
    <n v="57"/>
    <n v="2928"/>
    <n v="587"/>
    <n v="85945"/>
  </r>
  <r>
    <x v="1"/>
    <s v="OZHUKARAI"/>
    <s v="Puducherry-OZHUKARAIPUDUCHERRY STATE CO-OPERATIVE BANK"/>
    <m/>
    <m/>
    <n v="41"/>
    <x v="41"/>
    <n v="78"/>
    <n v="4122"/>
    <n v="41"/>
    <n v="1337"/>
    <n v="2"/>
    <n v="158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99"/>
    <n v="9482"/>
    <n v="0"/>
    <n v="0"/>
  </r>
  <r>
    <x v="1"/>
    <s v="OZHUKARAI"/>
    <s v="Puducherry-OZHUKARAIINDIA POST PAYMENTS BANK"/>
    <m/>
    <m/>
    <n v="42"/>
    <x v="4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OZHUKARAI"/>
    <s v="Puducherry-OZHUKARAISIDBI"/>
    <m/>
    <m/>
    <n v="43"/>
    <x v="43"/>
    <n v="0"/>
    <n v="0"/>
    <n v="0"/>
    <n v="0"/>
    <n v="0"/>
    <n v="0"/>
    <n v="0"/>
    <n v="0"/>
    <n v="0"/>
    <n v="0"/>
    <n v="0"/>
    <n v="0"/>
    <n v="0"/>
    <n v="0"/>
    <n v="0"/>
    <n v="0"/>
    <m/>
    <m/>
    <n v="121"/>
    <n v="632472"/>
    <n v="121"/>
    <n v="632472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BANK OF BARODA"/>
    <m/>
    <m/>
    <n v="1"/>
    <x v="1"/>
    <n v="238"/>
    <n v="46618"/>
    <n v="348"/>
    <n v="71239"/>
    <n v="348"/>
    <n v="71239"/>
    <n v="0"/>
    <n v="0"/>
    <n v="0"/>
    <n v="0"/>
    <n v="23"/>
    <n v="34678"/>
    <n v="0"/>
    <n v="0"/>
    <n v="0"/>
    <n v="0"/>
    <m/>
    <m/>
    <n v="0"/>
    <n v="0"/>
    <n v="23"/>
    <n v="34678"/>
    <n v="0"/>
    <n v="0"/>
    <n v="2"/>
    <n v="587"/>
    <n v="0"/>
    <n v="0"/>
    <n v="0"/>
    <n v="0"/>
    <n v="0"/>
    <n v="0"/>
    <n v="0"/>
    <n v="0"/>
    <n v="343"/>
    <n v="49187"/>
  </r>
  <r>
    <x v="1"/>
    <s v="Villianur"/>
    <s v="Puducherry-VillianurBANK OF INDIA"/>
    <m/>
    <m/>
    <n v="2"/>
    <x v="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BANK OF MAHARASHTRA"/>
    <m/>
    <m/>
    <n v="3"/>
    <x v="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CANARA BANK"/>
    <m/>
    <m/>
    <n v="4"/>
    <x v="4"/>
    <n v="2990"/>
    <n v="734366"/>
    <n v="13"/>
    <n v="5198"/>
    <n v="5"/>
    <n v="542"/>
    <n v="0"/>
    <n v="0"/>
    <n v="18"/>
    <n v="7425"/>
    <n v="62"/>
    <n v="57782"/>
    <n v="6"/>
    <n v="29086"/>
    <n v="0"/>
    <n v="0"/>
    <m/>
    <m/>
    <n v="0"/>
    <n v="0"/>
    <n v="68"/>
    <n v="86869"/>
    <n v="0"/>
    <n v="0"/>
    <n v="27"/>
    <n v="3453"/>
    <n v="1"/>
    <n v="166"/>
    <n v="0"/>
    <n v="0"/>
    <n v="6"/>
    <n v="1146"/>
    <n v="0"/>
    <n v="0"/>
    <n v="2045"/>
    <n v="507166"/>
  </r>
  <r>
    <x v="1"/>
    <s v="Villianur"/>
    <s v="Puducherry-VillianurCENTRAL BANK OF INDIA"/>
    <m/>
    <m/>
    <n v="5"/>
    <x v="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INDIAN BANK"/>
    <m/>
    <m/>
    <n v="6"/>
    <x v="6"/>
    <n v="18507"/>
    <n v="2599837"/>
    <n v="26"/>
    <n v="14779"/>
    <n v="729"/>
    <n v="93910"/>
    <n v="3"/>
    <n v="1485"/>
    <n v="8"/>
    <n v="32603"/>
    <n v="548"/>
    <n v="522327"/>
    <n v="19"/>
    <n v="160961"/>
    <n v="0"/>
    <n v="0"/>
    <m/>
    <m/>
    <n v="0"/>
    <n v="0"/>
    <n v="568"/>
    <n v="683288"/>
    <n v="0"/>
    <n v="0"/>
    <n v="50"/>
    <n v="10952"/>
    <n v="5"/>
    <n v="2594"/>
    <n v="0"/>
    <n v="0"/>
    <n v="0"/>
    <n v="0"/>
    <n v="0"/>
    <n v="0"/>
    <n v="20947"/>
    <n v="2680206"/>
  </r>
  <r>
    <x v="1"/>
    <s v="Villianur"/>
    <s v="Puducherry-VillianurINDIAN OVERSEAS BANK"/>
    <m/>
    <m/>
    <n v="7"/>
    <x v="7"/>
    <n v="4148"/>
    <n v="902354"/>
    <n v="1049"/>
    <n v="236840"/>
    <n v="3199"/>
    <n v="666051"/>
    <n v="3"/>
    <n v="932"/>
    <n v="2"/>
    <n v="165"/>
    <n v="281"/>
    <n v="80334"/>
    <n v="8"/>
    <n v="7967"/>
    <n v="0"/>
    <n v="0"/>
    <m/>
    <m/>
    <n v="0"/>
    <n v="0"/>
    <n v="288"/>
    <n v="88300"/>
    <n v="0"/>
    <n v="0"/>
    <n v="8"/>
    <n v="968"/>
    <n v="10"/>
    <n v="9801"/>
    <n v="0"/>
    <n v="0"/>
    <n v="1"/>
    <n v="171"/>
    <n v="2"/>
    <n v="218"/>
    <n v="6776"/>
    <n v="1355346"/>
  </r>
  <r>
    <x v="1"/>
    <s v="Villianur"/>
    <s v="Puducherry-VillianurPUNJAB NATIONAL BANK"/>
    <m/>
    <m/>
    <n v="8"/>
    <x v="8"/>
    <n v="1940"/>
    <n v="350447"/>
    <n v="2"/>
    <n v="180"/>
    <n v="2"/>
    <n v="180"/>
    <n v="1"/>
    <n v="110"/>
    <n v="21"/>
    <n v="2915"/>
    <n v="22"/>
    <n v="10572"/>
    <n v="1"/>
    <n v="644"/>
    <n v="0"/>
    <n v="0"/>
    <m/>
    <m/>
    <n v="0"/>
    <n v="0"/>
    <n v="23"/>
    <n v="11215"/>
    <n v="0"/>
    <n v="0"/>
    <n v="2"/>
    <n v="499"/>
    <n v="2"/>
    <n v="1357"/>
    <n v="0"/>
    <n v="0"/>
    <n v="1"/>
    <n v="232"/>
    <n v="0"/>
    <n v="0"/>
    <n v="2332"/>
    <n v="419430"/>
  </r>
  <r>
    <x v="1"/>
    <s v="Villianur"/>
    <s v="Puducherry-VillianurUNION BANK OF INDIA"/>
    <m/>
    <m/>
    <n v="9"/>
    <x v="9"/>
    <n v="38"/>
    <n v="5788"/>
    <n v="1511"/>
    <n v="282774"/>
    <n v="1508"/>
    <n v="280132"/>
    <n v="1"/>
    <n v="154"/>
    <n v="1"/>
    <n v="495"/>
    <n v="99"/>
    <n v="47160"/>
    <n v="3"/>
    <n v="1543"/>
    <n v="1"/>
    <n v="1972"/>
    <m/>
    <m/>
    <n v="0"/>
    <n v="0"/>
    <n v="103"/>
    <n v="50675"/>
    <n v="0"/>
    <n v="0"/>
    <n v="5"/>
    <n v="586"/>
    <n v="2"/>
    <n v="1955"/>
    <n v="0"/>
    <n v="0"/>
    <n v="0"/>
    <n v="0"/>
    <n v="0"/>
    <n v="0"/>
    <n v="1780"/>
    <n v="315901"/>
  </r>
  <r>
    <x v="1"/>
    <s v="Villianur"/>
    <s v="Puducherry-VillianurUCO BANK"/>
    <m/>
    <m/>
    <n v="10"/>
    <x v="10"/>
    <n v="13"/>
    <n v="627"/>
    <n v="112"/>
    <n v="10953"/>
    <n v="0"/>
    <n v="0"/>
    <n v="0"/>
    <n v="0"/>
    <n v="2"/>
    <n v="440"/>
    <n v="136"/>
    <n v="48474"/>
    <n v="1"/>
    <n v="6435"/>
    <n v="0"/>
    <n v="0"/>
    <m/>
    <m/>
    <n v="0"/>
    <n v="0"/>
    <n v="138"/>
    <n v="54909"/>
    <n v="0"/>
    <n v="0"/>
    <n v="5"/>
    <n v="387"/>
    <n v="10"/>
    <n v="10254"/>
    <n v="0"/>
    <n v="0"/>
    <n v="0"/>
    <n v="0"/>
    <n v="93"/>
    <n v="27587"/>
    <n v="199"/>
    <n v="33617"/>
  </r>
  <r>
    <x v="1"/>
    <s v="Villianur"/>
    <s v="Puducherry-VillianurSTATE BANK OF INDIA"/>
    <m/>
    <m/>
    <n v="11"/>
    <x v="11"/>
    <n v="2524"/>
    <n v="553921"/>
    <n v="352"/>
    <n v="83125"/>
    <n v="2"/>
    <n v="270"/>
    <n v="0"/>
    <n v="0"/>
    <n v="1"/>
    <n v="5500"/>
    <n v="153"/>
    <n v="71001"/>
    <n v="12"/>
    <n v="21960"/>
    <n v="0"/>
    <n v="0"/>
    <m/>
    <m/>
    <n v="0"/>
    <n v="0"/>
    <n v="165"/>
    <n v="92960"/>
    <n v="0"/>
    <n v="0"/>
    <n v="105"/>
    <n v="15632"/>
    <n v="11"/>
    <n v="6261"/>
    <n v="0"/>
    <n v="0"/>
    <n v="7"/>
    <n v="1168"/>
    <n v="0"/>
    <n v="0"/>
    <n v="1723"/>
    <n v="350183"/>
  </r>
  <r>
    <x v="1"/>
    <s v="Villianur"/>
    <s v="Puducherry-VillianurPUNJAB AND SIND BANK"/>
    <m/>
    <m/>
    <n v="12"/>
    <x v="1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AXIS BANK"/>
    <m/>
    <m/>
    <n v="13"/>
    <x v="1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CITY UNION BANK"/>
    <m/>
    <m/>
    <n v="14"/>
    <x v="14"/>
    <n v="742"/>
    <n v="59009"/>
    <n v="0"/>
    <n v="0"/>
    <n v="0"/>
    <n v="0"/>
    <n v="0"/>
    <n v="0"/>
    <n v="0"/>
    <n v="0"/>
    <n v="1"/>
    <n v="1287"/>
    <n v="1"/>
    <n v="3861"/>
    <n v="0"/>
    <n v="0"/>
    <m/>
    <m/>
    <n v="0"/>
    <n v="0"/>
    <n v="3"/>
    <n v="5148"/>
    <n v="0"/>
    <n v="0"/>
    <n v="0"/>
    <n v="0"/>
    <n v="0"/>
    <n v="0"/>
    <n v="0"/>
    <n v="0"/>
    <n v="0"/>
    <n v="0"/>
    <n v="0"/>
    <n v="0"/>
    <n v="855"/>
    <n v="67951"/>
  </r>
  <r>
    <x v="1"/>
    <s v="Villianur"/>
    <s v="Puducherry-VillianurFEDERAL BANK"/>
    <m/>
    <m/>
    <n v="15"/>
    <x v="15"/>
    <n v="549"/>
    <n v="124078"/>
    <n v="6"/>
    <n v="3060"/>
    <n v="0"/>
    <n v="0"/>
    <n v="0"/>
    <n v="0"/>
    <n v="2"/>
    <n v="110"/>
    <n v="5"/>
    <n v="80340"/>
    <n v="0"/>
    <n v="0"/>
    <n v="0"/>
    <n v="0"/>
    <m/>
    <m/>
    <n v="0"/>
    <n v="0"/>
    <n v="5"/>
    <n v="80340"/>
    <n v="0"/>
    <n v="0"/>
    <n v="0"/>
    <n v="0"/>
    <n v="1"/>
    <n v="2420"/>
    <n v="0"/>
    <n v="0"/>
    <n v="0"/>
    <n v="0"/>
    <n v="0"/>
    <n v="0"/>
    <n v="234"/>
    <n v="70290"/>
  </r>
  <r>
    <x v="1"/>
    <s v="Villianur"/>
    <s v="Puducherry-VillianurHDFC BANK"/>
    <m/>
    <m/>
    <n v="16"/>
    <x v="16"/>
    <n v="10"/>
    <n v="13042"/>
    <n v="146"/>
    <n v="109732"/>
    <n v="12"/>
    <n v="23257"/>
    <n v="0"/>
    <n v="0"/>
    <n v="3"/>
    <n v="23031"/>
    <n v="58"/>
    <n v="142955"/>
    <n v="17"/>
    <n v="125669"/>
    <n v="4"/>
    <n v="397290"/>
    <m/>
    <m/>
    <n v="0"/>
    <n v="0"/>
    <n v="79"/>
    <n v="665913"/>
    <n v="0"/>
    <n v="0"/>
    <n v="0"/>
    <n v="0"/>
    <n v="81"/>
    <n v="22609"/>
    <n v="0"/>
    <n v="0"/>
    <n v="0"/>
    <n v="0"/>
    <n v="0"/>
    <n v="0"/>
    <n v="185"/>
    <n v="102858"/>
  </r>
  <r>
    <x v="1"/>
    <s v="Villianur"/>
    <s v="Puducherry-VillianurICICI BANK"/>
    <m/>
    <m/>
    <n v="17"/>
    <x v="17"/>
    <n v="0"/>
    <n v="0"/>
    <n v="235"/>
    <n v="115028"/>
    <n v="184"/>
    <n v="90589"/>
    <n v="0"/>
    <n v="0"/>
    <n v="1"/>
    <n v="528"/>
    <n v="35"/>
    <n v="119398"/>
    <n v="10"/>
    <n v="148333"/>
    <n v="0"/>
    <n v="0"/>
    <m/>
    <m/>
    <n v="0"/>
    <n v="0"/>
    <n v="45"/>
    <n v="267731"/>
    <n v="0"/>
    <n v="0"/>
    <n v="0"/>
    <n v="1855"/>
    <n v="0"/>
    <n v="0"/>
    <n v="0"/>
    <n v="0"/>
    <n v="0"/>
    <n v="0"/>
    <n v="0"/>
    <n v="0"/>
    <n v="140"/>
    <n v="64352"/>
  </r>
  <r>
    <x v="1"/>
    <s v="Villianur"/>
    <s v="Puducherry-VillianurIDBI BANK"/>
    <m/>
    <m/>
    <n v="18"/>
    <x v="1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IDFC FIRST BANK"/>
    <m/>
    <m/>
    <n v="19"/>
    <x v="19"/>
    <n v="0"/>
    <n v="0"/>
    <n v="841"/>
    <n v="64014"/>
    <n v="841"/>
    <n v="64014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6"/>
    <n v="242"/>
    <n v="2"/>
    <n v="97"/>
    <n v="0"/>
    <n v="0"/>
    <n v="0"/>
    <n v="0"/>
    <n v="1035"/>
    <n v="78548"/>
  </r>
  <r>
    <x v="1"/>
    <s v="Villianur"/>
    <s v="Puducherry-VillianurKARUR VYSYA BANK"/>
    <m/>
    <m/>
    <n v="20"/>
    <x v="20"/>
    <n v="880"/>
    <n v="247745"/>
    <n v="0"/>
    <n v="0"/>
    <n v="0"/>
    <n v="0"/>
    <n v="0"/>
    <n v="0"/>
    <n v="0"/>
    <n v="0"/>
    <n v="8"/>
    <n v="52124"/>
    <n v="0"/>
    <n v="0"/>
    <n v="0"/>
    <n v="0"/>
    <m/>
    <m/>
    <n v="0"/>
    <n v="0"/>
    <n v="8"/>
    <n v="52124"/>
    <n v="0"/>
    <n v="0"/>
    <n v="0"/>
    <n v="0"/>
    <n v="0"/>
    <n v="0"/>
    <n v="0"/>
    <n v="0"/>
    <n v="0"/>
    <n v="0"/>
    <n v="0"/>
    <n v="0"/>
    <n v="849"/>
    <n v="194433"/>
  </r>
  <r>
    <x v="1"/>
    <s v="Villianur"/>
    <s v="Puducherry-VillianurKOTAK MAHINDRA BANK"/>
    <m/>
    <m/>
    <n v="21"/>
    <x v="2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DBS BANK INDIA (E-LVB)"/>
    <m/>
    <m/>
    <n v="22"/>
    <x v="2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RBL BANK"/>
    <m/>
    <m/>
    <n v="23"/>
    <x v="2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SOUTH INDIAN BANK"/>
    <m/>
    <m/>
    <n v="24"/>
    <x v="2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TAMILNAD MERCANTILE BANK"/>
    <m/>
    <m/>
    <n v="25"/>
    <x v="2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BANDHAN BANK"/>
    <m/>
    <m/>
    <n v="26"/>
    <x v="26"/>
    <n v="0"/>
    <n v="0"/>
    <n v="14"/>
    <n v="1760"/>
    <n v="14"/>
    <n v="1760"/>
    <n v="0"/>
    <n v="0"/>
    <n v="9"/>
    <n v="1056"/>
    <n v="14"/>
    <n v="1544"/>
    <n v="0"/>
    <n v="0"/>
    <n v="0"/>
    <n v="0"/>
    <m/>
    <m/>
    <n v="0"/>
    <n v="0"/>
    <n v="14"/>
    <n v="1544"/>
    <n v="0"/>
    <n v="0"/>
    <n v="0"/>
    <n v="0"/>
    <n v="0"/>
    <n v="0"/>
    <n v="0"/>
    <n v="0"/>
    <n v="0"/>
    <n v="0"/>
    <n v="641"/>
    <n v="36106"/>
    <n v="509"/>
    <n v="26444"/>
  </r>
  <r>
    <x v="1"/>
    <s v="Villianur"/>
    <s v="Puducherry-VillianurCSB BANK LIMITED"/>
    <m/>
    <m/>
    <n v="27"/>
    <x v="2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INDUSIND BANK"/>
    <m/>
    <m/>
    <n v="28"/>
    <x v="2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YES BANK"/>
    <m/>
    <m/>
    <n v="29"/>
    <x v="2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KARNATAKA BANK"/>
    <m/>
    <m/>
    <n v="30"/>
    <x v="3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DCB BANK"/>
    <m/>
    <m/>
    <n v="31"/>
    <x v="3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DHANLAXMI BANK"/>
    <m/>
    <m/>
    <n v="32"/>
    <x v="3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PUDUVAI BHARATHIYAR GRAMA BANK"/>
    <m/>
    <m/>
    <n v="33"/>
    <x v="33"/>
    <n v="26173"/>
    <n v="3266228"/>
    <n v="94"/>
    <n v="54847"/>
    <n v="425"/>
    <n v="97106"/>
    <n v="0"/>
    <n v="0"/>
    <n v="0"/>
    <n v="0"/>
    <n v="2218"/>
    <n v="349358"/>
    <n v="0"/>
    <n v="0"/>
    <n v="0"/>
    <n v="0"/>
    <m/>
    <m/>
    <n v="0"/>
    <n v="0"/>
    <n v="2218"/>
    <n v="349358"/>
    <n v="0"/>
    <n v="0"/>
    <n v="0"/>
    <n v="0"/>
    <n v="38"/>
    <n v="14520"/>
    <n v="0"/>
    <n v="0"/>
    <n v="0"/>
    <n v="0"/>
    <n v="0"/>
    <n v="0"/>
    <n v="24228"/>
    <n v="3066420"/>
  </r>
  <r>
    <x v="1"/>
    <s v="Villianur"/>
    <s v="Puducherry-VillianurEQUITAS SMALL FIN. BANK"/>
    <m/>
    <m/>
    <n v="34"/>
    <x v="34"/>
    <n v="0"/>
    <n v="0"/>
    <n v="113"/>
    <n v="7484"/>
    <n v="113"/>
    <n v="7484"/>
    <n v="0"/>
    <n v="0"/>
    <n v="0"/>
    <n v="0"/>
    <n v="310"/>
    <n v="217721"/>
    <n v="0"/>
    <n v="0"/>
    <n v="0"/>
    <n v="0"/>
    <m/>
    <m/>
    <n v="0"/>
    <n v="0"/>
    <n v="310"/>
    <n v="217721"/>
    <n v="0"/>
    <n v="0"/>
    <n v="0"/>
    <n v="0"/>
    <n v="1"/>
    <n v="517"/>
    <n v="0"/>
    <n v="0"/>
    <n v="0"/>
    <n v="0"/>
    <n v="1393"/>
    <n v="89558"/>
    <n v="1404"/>
    <n v="90563"/>
  </r>
  <r>
    <x v="1"/>
    <s v="Villianur"/>
    <s v="Puducherry-VillianurJANA SMALL FIN. BANK"/>
    <m/>
    <m/>
    <n v="35"/>
    <x v="35"/>
    <n v="0"/>
    <n v="0"/>
    <n v="417"/>
    <n v="45885"/>
    <n v="416"/>
    <n v="45879"/>
    <n v="0"/>
    <n v="0"/>
    <n v="0"/>
    <n v="0"/>
    <n v="1453"/>
    <n v="177781"/>
    <n v="0"/>
    <n v="0"/>
    <n v="0"/>
    <n v="0"/>
    <m/>
    <m/>
    <n v="0"/>
    <n v="0"/>
    <n v="1453"/>
    <n v="177781"/>
    <n v="0"/>
    <n v="0"/>
    <n v="0"/>
    <n v="0"/>
    <n v="54"/>
    <n v="44628"/>
    <n v="0"/>
    <n v="0"/>
    <n v="0"/>
    <n v="0"/>
    <n v="2143"/>
    <n v="149207"/>
    <n v="2836"/>
    <n v="189565"/>
  </r>
  <r>
    <x v="1"/>
    <s v="Villianur"/>
    <s v="Puducherry-VillianurSURYODAY SMALL FIN. BANK"/>
    <m/>
    <m/>
    <n v="36"/>
    <x v="3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UJJIVAN SMALL FIN. BANK"/>
    <m/>
    <m/>
    <n v="37"/>
    <x v="37"/>
    <n v="0"/>
    <n v="0"/>
    <n v="50"/>
    <n v="6719"/>
    <n v="13"/>
    <n v="1575"/>
    <n v="0"/>
    <n v="0"/>
    <n v="0"/>
    <n v="0"/>
    <n v="3354"/>
    <n v="203385"/>
    <n v="0"/>
    <n v="0"/>
    <n v="0"/>
    <n v="0"/>
    <m/>
    <m/>
    <n v="0"/>
    <n v="0"/>
    <n v="3354"/>
    <n v="203385"/>
    <n v="0"/>
    <n v="0"/>
    <n v="0"/>
    <n v="0"/>
    <n v="991"/>
    <n v="144759"/>
    <n v="0"/>
    <n v="0"/>
    <n v="0"/>
    <n v="0"/>
    <n v="2176"/>
    <n v="145870"/>
    <n v="2998"/>
    <n v="209406"/>
  </r>
  <r>
    <x v="1"/>
    <s v="Villianur"/>
    <s v="Puducherry-VillianurUTKARSH SMALL FIN. BANK"/>
    <m/>
    <m/>
    <n v="38"/>
    <x v="3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ESAF SMALL FIN. BANK"/>
    <m/>
    <m/>
    <n v="39"/>
    <x v="39"/>
    <n v="0"/>
    <n v="0"/>
    <n v="71"/>
    <n v="13293"/>
    <n v="71"/>
    <n v="13293"/>
    <n v="0"/>
    <n v="0"/>
    <n v="0"/>
    <n v="0"/>
    <n v="75"/>
    <n v="4466"/>
    <n v="0"/>
    <n v="0"/>
    <n v="0"/>
    <n v="0"/>
    <m/>
    <m/>
    <n v="0"/>
    <n v="0"/>
    <n v="75"/>
    <n v="4466"/>
    <n v="0"/>
    <n v="0"/>
    <n v="0"/>
    <n v="0"/>
    <n v="0"/>
    <n v="0"/>
    <n v="0"/>
    <n v="0"/>
    <n v="0"/>
    <n v="0"/>
    <n v="231"/>
    <n v="13110"/>
    <n v="359"/>
    <n v="21533"/>
  </r>
  <r>
    <x v="1"/>
    <s v="Villianur"/>
    <s v="Puducherry-VillianurAU SMALL FIN.BANK"/>
    <m/>
    <m/>
    <n v="40"/>
    <x v="4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PUDUCHERRY STATE CO-OPERATIVE BANK"/>
    <m/>
    <m/>
    <n v="41"/>
    <x v="4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INDIA POST PAYMENTS BANK"/>
    <m/>
    <m/>
    <n v="42"/>
    <x v="4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s v="Villianur"/>
    <s v="Puducherry-VillianurSIDBI"/>
    <m/>
    <m/>
    <n v="43"/>
    <x v="4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BANK OF BARODA"/>
    <m/>
    <m/>
    <n v="1"/>
    <x v="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BANK OF INDIA"/>
    <m/>
    <m/>
    <n v="2"/>
    <x v="2"/>
    <n v="32"/>
    <n v="3978"/>
    <n v="3141"/>
    <n v="672475"/>
    <n v="3"/>
    <n v="5400"/>
    <n v="0"/>
    <n v="0"/>
    <n v="2"/>
    <n v="2200"/>
    <n v="59"/>
    <n v="31725"/>
    <n v="0"/>
    <n v="0"/>
    <n v="0"/>
    <n v="0"/>
    <m/>
    <m/>
    <n v="0"/>
    <n v="0"/>
    <n v="59"/>
    <n v="31725"/>
    <n v="1"/>
    <n v="603"/>
    <n v="25"/>
    <n v="2952"/>
    <n v="7"/>
    <n v="4289"/>
    <n v="0"/>
    <n v="0"/>
    <n v="0"/>
    <n v="0"/>
    <n v="0"/>
    <n v="0"/>
    <n v="2345"/>
    <n v="492698"/>
  </r>
  <r>
    <x v="4"/>
    <s v="Yanam"/>
    <s v="Yanam-YanamBANK OF MAHARASHTRA"/>
    <m/>
    <m/>
    <n v="3"/>
    <x v="3"/>
    <n v="1"/>
    <n v="392"/>
    <n v="119"/>
    <n v="37790"/>
    <n v="1"/>
    <n v="142"/>
    <n v="43"/>
    <n v="12228"/>
    <n v="200"/>
    <n v="54468"/>
    <n v="0"/>
    <n v="0"/>
    <n v="0"/>
    <n v="0"/>
    <n v="0"/>
    <n v="0"/>
    <m/>
    <m/>
    <n v="0"/>
    <n v="0"/>
    <n v="0"/>
    <n v="0"/>
    <n v="1"/>
    <n v="402"/>
    <n v="7"/>
    <n v="977"/>
    <n v="1"/>
    <n v="1811"/>
    <n v="0"/>
    <n v="0"/>
    <n v="0"/>
    <n v="0"/>
    <n v="242"/>
    <n v="56099"/>
    <n v="552"/>
    <n v="148886"/>
  </r>
  <r>
    <x v="4"/>
    <s v="Yanam"/>
    <s v="Yanam-YanamCANARA BANK"/>
    <m/>
    <m/>
    <n v="4"/>
    <x v="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CENTRAL BANK OF INDIA"/>
    <m/>
    <m/>
    <n v="5"/>
    <x v="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INDIAN BANK"/>
    <m/>
    <m/>
    <n v="6"/>
    <x v="6"/>
    <n v="1609"/>
    <n v="313898"/>
    <n v="1"/>
    <n v="144"/>
    <n v="13"/>
    <n v="2016"/>
    <n v="0"/>
    <n v="0"/>
    <n v="1"/>
    <n v="102"/>
    <n v="104"/>
    <n v="165091"/>
    <n v="5"/>
    <n v="75804"/>
    <n v="0"/>
    <n v="0"/>
    <m/>
    <m/>
    <n v="0"/>
    <n v="0"/>
    <n v="109"/>
    <n v="240896"/>
    <n v="1"/>
    <n v="804"/>
    <n v="2"/>
    <n v="698"/>
    <n v="0"/>
    <n v="0"/>
    <n v="0"/>
    <n v="0"/>
    <n v="0"/>
    <n v="0"/>
    <n v="0"/>
    <n v="0"/>
    <n v="1452"/>
    <n v="220736"/>
  </r>
  <r>
    <x v="4"/>
    <s v="Yanam"/>
    <s v="Yanam-YanamINDIAN OVERSEAS BANK"/>
    <m/>
    <m/>
    <n v="7"/>
    <x v="7"/>
    <n v="3533"/>
    <n v="929080"/>
    <n v="910"/>
    <n v="233700"/>
    <n v="4134"/>
    <n v="1030119"/>
    <n v="0"/>
    <n v="0"/>
    <n v="0"/>
    <n v="0"/>
    <n v="98"/>
    <n v="57652"/>
    <n v="1"/>
    <n v="515"/>
    <n v="0"/>
    <n v="0"/>
    <m/>
    <m/>
    <n v="0"/>
    <n v="0"/>
    <n v="99"/>
    <n v="58167"/>
    <n v="1"/>
    <n v="904"/>
    <n v="10"/>
    <n v="1337"/>
    <n v="7"/>
    <n v="4780"/>
    <n v="0"/>
    <n v="0"/>
    <n v="0"/>
    <n v="0"/>
    <n v="5"/>
    <n v="303"/>
    <n v="5977"/>
    <n v="1417231"/>
  </r>
  <r>
    <x v="4"/>
    <s v="Yanam"/>
    <s v="Yanam-YanamPUNJAB NATIONAL BANK"/>
    <m/>
    <m/>
    <n v="8"/>
    <x v="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UNION BANK OF INDIA"/>
    <m/>
    <m/>
    <n v="9"/>
    <x v="9"/>
    <n v="4"/>
    <n v="3600"/>
    <n v="986"/>
    <n v="159392"/>
    <n v="986"/>
    <n v="159392"/>
    <n v="0"/>
    <n v="0"/>
    <n v="208"/>
    <n v="37705"/>
    <n v="46"/>
    <n v="14746"/>
    <n v="0"/>
    <n v="0"/>
    <n v="1"/>
    <n v="644"/>
    <m/>
    <m/>
    <n v="0"/>
    <n v="0"/>
    <n v="48"/>
    <n v="15390"/>
    <n v="1"/>
    <n v="543"/>
    <n v="16"/>
    <n v="2143"/>
    <n v="4"/>
    <n v="133"/>
    <n v="0"/>
    <n v="0"/>
    <n v="0"/>
    <n v="0"/>
    <n v="0"/>
    <n v="0"/>
    <n v="1405"/>
    <n v="216466"/>
  </r>
  <r>
    <x v="4"/>
    <s v="Yanam"/>
    <s v="Yanam-YanamUCO BANK"/>
    <m/>
    <m/>
    <n v="10"/>
    <x v="10"/>
    <n v="2"/>
    <n v="900"/>
    <n v="4"/>
    <n v="981"/>
    <n v="0"/>
    <n v="0"/>
    <n v="0"/>
    <n v="0"/>
    <n v="0"/>
    <n v="0"/>
    <n v="158"/>
    <n v="23111"/>
    <n v="0"/>
    <n v="0"/>
    <n v="0"/>
    <n v="0"/>
    <m/>
    <m/>
    <n v="0"/>
    <n v="0"/>
    <n v="158"/>
    <n v="23111"/>
    <n v="1"/>
    <n v="643"/>
    <n v="10"/>
    <n v="880"/>
    <n v="1"/>
    <n v="605"/>
    <n v="0"/>
    <n v="0"/>
    <n v="0"/>
    <n v="0"/>
    <n v="1222"/>
    <n v="236336"/>
    <n v="614"/>
    <n v="67009"/>
  </r>
  <r>
    <x v="4"/>
    <s v="Yanam"/>
    <s v="Yanam-YanamSTATE BANK OF INDIA"/>
    <m/>
    <m/>
    <n v="11"/>
    <x v="11"/>
    <n v="775"/>
    <n v="162100"/>
    <n v="93"/>
    <n v="45482"/>
    <n v="4"/>
    <n v="133"/>
    <n v="0"/>
    <n v="0"/>
    <n v="2"/>
    <n v="2201"/>
    <n v="59"/>
    <n v="80825"/>
    <n v="15"/>
    <n v="29179"/>
    <n v="1"/>
    <n v="49"/>
    <m/>
    <m/>
    <n v="0"/>
    <n v="0"/>
    <n v="76"/>
    <n v="110053"/>
    <n v="1"/>
    <n v="904"/>
    <n v="35"/>
    <n v="6381"/>
    <n v="6"/>
    <n v="6247"/>
    <n v="0"/>
    <n v="0"/>
    <n v="0"/>
    <n v="0"/>
    <n v="0"/>
    <n v="0"/>
    <n v="1023"/>
    <n v="236960"/>
  </r>
  <r>
    <x v="4"/>
    <s v="Yanam"/>
    <s v="Yanam-YanamPUNJAB AND SIND BANK"/>
    <m/>
    <m/>
    <n v="12"/>
    <x v="1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AXIS BANK"/>
    <m/>
    <m/>
    <n v="13"/>
    <x v="13"/>
    <n v="74"/>
    <n v="130248"/>
    <n v="41"/>
    <n v="34385"/>
    <n v="0"/>
    <n v="0"/>
    <n v="0"/>
    <n v="0"/>
    <n v="2"/>
    <n v="32120"/>
    <n v="42"/>
    <n v="165132"/>
    <n v="26"/>
    <n v="341958"/>
    <n v="5"/>
    <n v="79408"/>
    <m/>
    <m/>
    <n v="0"/>
    <n v="0"/>
    <n v="73"/>
    <n v="586498"/>
    <n v="1"/>
    <n v="1005"/>
    <n v="1"/>
    <n v="236"/>
    <n v="1"/>
    <n v="62"/>
    <n v="0"/>
    <n v="0"/>
    <n v="0"/>
    <n v="0"/>
    <n v="0"/>
    <n v="0"/>
    <n v="132"/>
    <n v="182010"/>
  </r>
  <r>
    <x v="4"/>
    <s v="Yanam"/>
    <s v="Yanam-YanamCITY UNION BANK"/>
    <m/>
    <m/>
    <n v="14"/>
    <x v="1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FEDERAL BANK"/>
    <m/>
    <m/>
    <n v="15"/>
    <x v="1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HDFC BANK"/>
    <m/>
    <m/>
    <n v="16"/>
    <x v="16"/>
    <n v="0"/>
    <n v="0"/>
    <n v="1"/>
    <n v="3600"/>
    <n v="1"/>
    <n v="3600"/>
    <n v="0"/>
    <n v="0"/>
    <n v="0"/>
    <n v="0"/>
    <n v="0"/>
    <n v="0"/>
    <n v="0"/>
    <n v="0"/>
    <n v="0"/>
    <n v="0"/>
    <m/>
    <m/>
    <n v="0"/>
    <n v="0"/>
    <n v="0"/>
    <n v="0"/>
    <n v="1"/>
    <n v="1105"/>
    <n v="0"/>
    <n v="0"/>
    <n v="0"/>
    <n v="0"/>
    <n v="0"/>
    <n v="0"/>
    <n v="0"/>
    <n v="0"/>
    <n v="0"/>
    <n v="0"/>
    <n v="0"/>
    <n v="0"/>
  </r>
  <r>
    <x v="4"/>
    <s v="Yanam"/>
    <s v="Yanam-YanamICICI BANK"/>
    <m/>
    <m/>
    <n v="17"/>
    <x v="1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IDBI BANK"/>
    <m/>
    <m/>
    <n v="18"/>
    <x v="1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IDFC FIRST BANK"/>
    <m/>
    <m/>
    <n v="19"/>
    <x v="1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KARUR VYSYA BANK"/>
    <m/>
    <m/>
    <n v="20"/>
    <x v="20"/>
    <n v="697"/>
    <n v="197772"/>
    <n v="1"/>
    <n v="4500"/>
    <n v="1"/>
    <n v="4500"/>
    <n v="0"/>
    <n v="0"/>
    <n v="0"/>
    <n v="0"/>
    <n v="3"/>
    <n v="7465"/>
    <n v="0"/>
    <n v="0"/>
    <n v="0"/>
    <n v="0"/>
    <m/>
    <m/>
    <n v="0"/>
    <n v="0"/>
    <n v="3"/>
    <n v="7465"/>
    <n v="1"/>
    <n v="703"/>
    <n v="0"/>
    <n v="0"/>
    <n v="0"/>
    <n v="0"/>
    <n v="0"/>
    <n v="0"/>
    <n v="0"/>
    <n v="0"/>
    <n v="0"/>
    <n v="0"/>
    <n v="597"/>
    <n v="125615"/>
  </r>
  <r>
    <x v="4"/>
    <s v="Yanam"/>
    <s v="Yanam-YanamKOTAK MAHINDRA BANK"/>
    <m/>
    <m/>
    <n v="21"/>
    <x v="2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DBS BANK INDIA (E-LVB)"/>
    <m/>
    <m/>
    <n v="22"/>
    <x v="2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RBL BANK"/>
    <m/>
    <m/>
    <n v="23"/>
    <x v="2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SOUTH INDIAN BANK"/>
    <m/>
    <m/>
    <n v="24"/>
    <x v="2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TAMILNAD MERCANTILE BANK"/>
    <m/>
    <m/>
    <n v="25"/>
    <x v="2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BANDHAN BANK"/>
    <m/>
    <m/>
    <n v="26"/>
    <x v="2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CSB BANK LIMITED"/>
    <m/>
    <m/>
    <n v="27"/>
    <x v="2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INDUSIND BANK"/>
    <m/>
    <m/>
    <n v="28"/>
    <x v="2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YES BANK"/>
    <m/>
    <m/>
    <n v="29"/>
    <x v="2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KARNATAKA BANK"/>
    <m/>
    <m/>
    <n v="30"/>
    <x v="3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DCB BANK"/>
    <m/>
    <m/>
    <n v="31"/>
    <x v="3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DHANLAXMI BANK"/>
    <m/>
    <m/>
    <n v="32"/>
    <x v="3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PUDUVAI BHARATHIYAR GRAMA BANK"/>
    <m/>
    <m/>
    <n v="33"/>
    <x v="33"/>
    <n v="4601"/>
    <n v="690404"/>
    <n v="1"/>
    <n v="89"/>
    <n v="0"/>
    <n v="0"/>
    <n v="0"/>
    <n v="0"/>
    <n v="0"/>
    <n v="0"/>
    <n v="492"/>
    <n v="68006"/>
    <n v="0"/>
    <n v="0"/>
    <n v="0"/>
    <n v="0"/>
    <m/>
    <m/>
    <n v="0"/>
    <n v="0"/>
    <n v="492"/>
    <n v="68006"/>
    <n v="0"/>
    <n v="0"/>
    <n v="0"/>
    <n v="0"/>
    <n v="1"/>
    <n v="2420"/>
    <n v="0"/>
    <n v="0"/>
    <n v="0"/>
    <n v="0"/>
    <n v="0"/>
    <n v="0"/>
    <n v="4190"/>
    <n v="612413"/>
  </r>
  <r>
    <x v="4"/>
    <s v="Yanam"/>
    <s v="Yanam-YanamEQUITAS SMALL FIN. BANK"/>
    <m/>
    <m/>
    <n v="34"/>
    <x v="34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JANA SMALL FIN. BANK"/>
    <m/>
    <m/>
    <n v="35"/>
    <x v="35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SURYODAY SMALL FIN. BANK"/>
    <m/>
    <m/>
    <n v="36"/>
    <x v="36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UJJIVAN SMALL FIN. BANK"/>
    <m/>
    <m/>
    <n v="37"/>
    <x v="37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UTKARSH SMALL FIN. BANK"/>
    <m/>
    <m/>
    <n v="38"/>
    <x v="38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ESAF SMALL FIN. BANK"/>
    <m/>
    <m/>
    <n v="39"/>
    <x v="3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AU SMALL FIN.BANK"/>
    <m/>
    <m/>
    <n v="40"/>
    <x v="4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PUDUCHERRY STATE CO-OPERATIVE BANK"/>
    <m/>
    <m/>
    <n v="41"/>
    <x v="41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27"/>
    <n v="14017"/>
    <n v="0"/>
    <n v="0"/>
  </r>
  <r>
    <x v="4"/>
    <s v="Yanam"/>
    <s v="Yanam-YanamINDIA POST PAYMENTS BANK"/>
    <m/>
    <m/>
    <n v="42"/>
    <x v="42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s v="Yanam"/>
    <s v="Yanam-YanamSIDBI"/>
    <m/>
    <m/>
    <n v="43"/>
    <x v="43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48" firstHeaderRow="0" firstDataRow="1" firstDataCol="1"/>
  <pivotFields count="43">
    <pivotField showAll="0">
      <items count="6">
        <item x="0"/>
        <item x="2"/>
        <item x="3"/>
        <item x="1"/>
        <item x="4"/>
        <item t="default"/>
      </items>
    </pivotField>
    <pivotField showAll="0"/>
    <pivotField showAll="0"/>
    <pivotField showAll="0"/>
    <pivotField showAll="0"/>
    <pivotField showAll="0"/>
    <pivotField axis="axisRow" showAll="0">
      <items count="45">
        <item x="40"/>
        <item x="13"/>
        <item x="26"/>
        <item x="1"/>
        <item x="2"/>
        <item x="3"/>
        <item x="4"/>
        <item x="5"/>
        <item x="14"/>
        <item x="27"/>
        <item x="22"/>
        <item x="31"/>
        <item x="32"/>
        <item x="34"/>
        <item x="39"/>
        <item x="15"/>
        <item x="16"/>
        <item x="17"/>
        <item x="18"/>
        <item x="19"/>
        <item x="42"/>
        <item x="6"/>
        <item x="7"/>
        <item x="28"/>
        <item x="35"/>
        <item x="30"/>
        <item x="20"/>
        <item x="21"/>
        <item x="0"/>
        <item x="41"/>
        <item x="33"/>
        <item x="12"/>
        <item x="8"/>
        <item x="23"/>
        <item x="43"/>
        <item x="24"/>
        <item x="11"/>
        <item x="36"/>
        <item x="25"/>
        <item x="10"/>
        <item x="37"/>
        <item x="9"/>
        <item x="38"/>
        <item x="29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Farm Credit Term Loan A/c" fld="9" baseField="0" baseItem="0"/>
    <dataField name="Sum of Farm Credit Term Loan Amt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J17"/>
  <sheetViews>
    <sheetView workbookViewId="0">
      <selection activeCell="A30" sqref="A30"/>
    </sheetView>
  </sheetViews>
  <sheetFormatPr defaultRowHeight="15" x14ac:dyDescent="0.25"/>
  <cols>
    <col min="1" max="1" width="31.5703125" bestFit="1" customWidth="1"/>
    <col min="6" max="6" width="31.5703125" bestFit="1" customWidth="1"/>
    <col min="7" max="7" width="31.5703125" customWidth="1"/>
  </cols>
  <sheetData>
    <row r="1" spans="1:10" ht="15.75" x14ac:dyDescent="0.25">
      <c r="A1" t="s">
        <v>131</v>
      </c>
      <c r="B1">
        <v>1</v>
      </c>
      <c r="F1" t="s">
        <v>151</v>
      </c>
      <c r="G1" s="1" t="s">
        <v>178</v>
      </c>
      <c r="H1" s="2" t="s">
        <v>57</v>
      </c>
      <c r="I1" s="2" t="s">
        <v>58</v>
      </c>
      <c r="J1" s="2" t="s">
        <v>60</v>
      </c>
    </row>
    <row r="2" spans="1:10" ht="15.75" x14ac:dyDescent="0.25">
      <c r="A2" t="s">
        <v>132</v>
      </c>
      <c r="B2">
        <v>1000</v>
      </c>
      <c r="F2" t="s">
        <v>135</v>
      </c>
      <c r="G2" t="s">
        <v>135</v>
      </c>
      <c r="H2" s="2" t="s">
        <v>57</v>
      </c>
      <c r="I2" s="2" t="s">
        <v>58</v>
      </c>
      <c r="J2" s="2" t="s">
        <v>60</v>
      </c>
    </row>
    <row r="3" spans="1:10" ht="15.75" x14ac:dyDescent="0.25">
      <c r="A3" t="s">
        <v>133</v>
      </c>
      <c r="B3">
        <v>100000</v>
      </c>
      <c r="F3" s="2" t="s">
        <v>57</v>
      </c>
      <c r="G3" s="2" t="s">
        <v>152</v>
      </c>
    </row>
    <row r="4" spans="1:10" ht="15.75" x14ac:dyDescent="0.25">
      <c r="A4" t="s">
        <v>134</v>
      </c>
      <c r="B4">
        <v>10000000</v>
      </c>
      <c r="F4" s="2" t="s">
        <v>58</v>
      </c>
      <c r="G4" s="2" t="s">
        <v>180</v>
      </c>
    </row>
    <row r="5" spans="1:10" ht="15.75" x14ac:dyDescent="0.25">
      <c r="F5" t="s">
        <v>59</v>
      </c>
      <c r="G5" s="2" t="s">
        <v>153</v>
      </c>
    </row>
    <row r="6" spans="1:10" ht="15.75" x14ac:dyDescent="0.25">
      <c r="F6" s="2" t="s">
        <v>60</v>
      </c>
    </row>
    <row r="11" spans="1:10" x14ac:dyDescent="0.25">
      <c r="A11" t="s">
        <v>135</v>
      </c>
    </row>
    <row r="12" spans="1:10" x14ac:dyDescent="0.25">
      <c r="A12" t="s">
        <v>145</v>
      </c>
    </row>
    <row r="13" spans="1:10" x14ac:dyDescent="0.25">
      <c r="A13" t="s">
        <v>146</v>
      </c>
    </row>
    <row r="14" spans="1:10" x14ac:dyDescent="0.25">
      <c r="A14" t="s">
        <v>147</v>
      </c>
    </row>
    <row r="15" spans="1:10" x14ac:dyDescent="0.25">
      <c r="A15" t="s">
        <v>148</v>
      </c>
    </row>
    <row r="16" spans="1:10" x14ac:dyDescent="0.25">
      <c r="A16" t="s">
        <v>149</v>
      </c>
    </row>
    <row r="17" spans="1:1" x14ac:dyDescent="0.25">
      <c r="A17" t="s">
        <v>150</v>
      </c>
    </row>
  </sheetData>
  <sortState xmlns:xlrd2="http://schemas.microsoft.com/office/spreadsheetml/2017/richdata2" ref="G2:G4">
    <sortCondition ref="G2:G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6"/>
  <dimension ref="A1:AP17"/>
  <sheetViews>
    <sheetView zoomScaleNormal="100" workbookViewId="0">
      <selection activeCell="F12" sqref="F12"/>
    </sheetView>
  </sheetViews>
  <sheetFormatPr defaultRowHeight="15" x14ac:dyDescent="0.25"/>
  <cols>
    <col min="1" max="1" width="9" customWidth="1"/>
    <col min="2" max="2" width="37" customWidth="1"/>
    <col min="3" max="3" width="10.7109375" customWidth="1"/>
    <col min="4" max="4" width="14.425781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6.7109375" customWidth="1"/>
    <col min="26" max="26" width="8.7109375" customWidth="1"/>
    <col min="27" max="27" width="6.7109375" customWidth="1"/>
    <col min="28" max="28" width="7.140625" customWidth="1"/>
    <col min="29" max="29" width="6.5703125" customWidth="1"/>
    <col min="30" max="30" width="8.140625" customWidth="1"/>
    <col min="31" max="31" width="7" customWidth="1"/>
    <col min="32" max="32" width="7.28515625" customWidth="1"/>
    <col min="33" max="33" width="7.5703125" customWidth="1"/>
    <col min="34" max="34" width="7.140625" customWidth="1"/>
    <col min="35" max="36" width="6.5703125" customWidth="1"/>
    <col min="37" max="37" width="7.5703125" customWidth="1"/>
    <col min="38" max="38" width="7" customWidth="1"/>
    <col min="39" max="39" width="7.5703125" customWidth="1"/>
    <col min="40" max="40" width="9.28515625" customWidth="1"/>
    <col min="41" max="41" width="8.28515625" customWidth="1"/>
    <col min="42" max="42" width="12.5703125" customWidth="1"/>
  </cols>
  <sheetData>
    <row r="1" spans="1:42" ht="20.25" thickBot="1" x14ac:dyDescent="0.35">
      <c r="B1" s="27"/>
      <c r="C1" s="90" t="s">
        <v>191</v>
      </c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 t="s">
        <v>191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1" t="s">
        <v>191</v>
      </c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</row>
    <row r="2" spans="1:42" ht="15.75" x14ac:dyDescent="0.25">
      <c r="A2" s="93" t="s">
        <v>0</v>
      </c>
      <c r="B2" s="96" t="s">
        <v>1</v>
      </c>
      <c r="C2" s="99" t="s">
        <v>157</v>
      </c>
      <c r="D2" s="100"/>
      <c r="E2" s="100"/>
      <c r="F2" s="100"/>
      <c r="G2" s="101" t="s">
        <v>158</v>
      </c>
      <c r="H2" s="102"/>
      <c r="I2" s="105" t="s">
        <v>159</v>
      </c>
      <c r="J2" s="105"/>
      <c r="K2" s="105" t="s">
        <v>160</v>
      </c>
      <c r="L2" s="105"/>
      <c r="M2" s="119" t="s">
        <v>161</v>
      </c>
      <c r="N2" s="110"/>
      <c r="O2" s="122" t="s">
        <v>162</v>
      </c>
      <c r="P2" s="123"/>
      <c r="Q2" s="123" t="s">
        <v>163</v>
      </c>
      <c r="R2" s="123"/>
      <c r="S2" s="105" t="s">
        <v>164</v>
      </c>
      <c r="T2" s="105"/>
      <c r="U2" s="105" t="s">
        <v>165</v>
      </c>
      <c r="V2" s="105"/>
      <c r="W2" s="105" t="s">
        <v>166</v>
      </c>
      <c r="X2" s="105"/>
      <c r="Y2" s="105" t="s">
        <v>167</v>
      </c>
      <c r="Z2" s="107"/>
      <c r="AA2" s="124" t="s">
        <v>168</v>
      </c>
      <c r="AB2" s="105"/>
      <c r="AC2" s="105" t="s">
        <v>169</v>
      </c>
      <c r="AD2" s="105"/>
      <c r="AE2" s="105" t="s">
        <v>170</v>
      </c>
      <c r="AF2" s="105"/>
      <c r="AG2" s="105" t="s">
        <v>171</v>
      </c>
      <c r="AH2" s="105"/>
      <c r="AI2" s="105" t="s">
        <v>172</v>
      </c>
      <c r="AJ2" s="105"/>
      <c r="AK2" s="105" t="s">
        <v>173</v>
      </c>
      <c r="AL2" s="107"/>
      <c r="AM2" s="109" t="s">
        <v>174</v>
      </c>
      <c r="AN2" s="110"/>
      <c r="AO2" s="113" t="s">
        <v>175</v>
      </c>
      <c r="AP2" s="114"/>
    </row>
    <row r="3" spans="1:42" x14ac:dyDescent="0.25">
      <c r="A3" s="94"/>
      <c r="B3" s="97"/>
      <c r="C3" s="117" t="s">
        <v>176</v>
      </c>
      <c r="D3" s="118"/>
      <c r="E3" s="118" t="s">
        <v>177</v>
      </c>
      <c r="F3" s="118"/>
      <c r="G3" s="103"/>
      <c r="H3" s="104"/>
      <c r="I3" s="106"/>
      <c r="J3" s="106"/>
      <c r="K3" s="106"/>
      <c r="L3" s="106"/>
      <c r="M3" s="120"/>
      <c r="N3" s="121"/>
      <c r="O3" s="117"/>
      <c r="P3" s="118"/>
      <c r="Q3" s="118"/>
      <c r="R3" s="118"/>
      <c r="S3" s="106"/>
      <c r="T3" s="106"/>
      <c r="U3" s="106"/>
      <c r="V3" s="106"/>
      <c r="W3" s="106"/>
      <c r="X3" s="106"/>
      <c r="Y3" s="106"/>
      <c r="Z3" s="108"/>
      <c r="AA3" s="125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8"/>
      <c r="AM3" s="111"/>
      <c r="AN3" s="112"/>
      <c r="AO3" s="115"/>
      <c r="AP3" s="116"/>
    </row>
    <row r="4" spans="1:42" ht="15.75" thickBot="1" x14ac:dyDescent="0.3">
      <c r="A4" s="95"/>
      <c r="B4" s="98" t="s">
        <v>1</v>
      </c>
      <c r="C4" s="32" t="s">
        <v>154</v>
      </c>
      <c r="D4" s="33" t="s">
        <v>156</v>
      </c>
      <c r="E4" s="33" t="s">
        <v>154</v>
      </c>
      <c r="F4" s="33" t="s">
        <v>156</v>
      </c>
      <c r="G4" s="33" t="s">
        <v>154</v>
      </c>
      <c r="H4" s="33" t="s">
        <v>156</v>
      </c>
      <c r="I4" s="33" t="s">
        <v>154</v>
      </c>
      <c r="J4" s="33" t="s">
        <v>156</v>
      </c>
      <c r="K4" s="33" t="s">
        <v>154</v>
      </c>
      <c r="L4" s="33" t="s">
        <v>156</v>
      </c>
      <c r="M4" s="33" t="s">
        <v>154</v>
      </c>
      <c r="N4" s="34" t="s">
        <v>156</v>
      </c>
      <c r="O4" s="32" t="s">
        <v>154</v>
      </c>
      <c r="P4" s="33" t="s">
        <v>156</v>
      </c>
      <c r="Q4" s="33" t="s">
        <v>154</v>
      </c>
      <c r="R4" s="33" t="s">
        <v>156</v>
      </c>
      <c r="S4" s="33" t="s">
        <v>154</v>
      </c>
      <c r="T4" s="33" t="s">
        <v>156</v>
      </c>
      <c r="U4" s="33" t="s">
        <v>154</v>
      </c>
      <c r="V4" s="33" t="s">
        <v>156</v>
      </c>
      <c r="W4" s="33" t="s">
        <v>154</v>
      </c>
      <c r="X4" s="33" t="s">
        <v>156</v>
      </c>
      <c r="Y4" s="33" t="s">
        <v>154</v>
      </c>
      <c r="Z4" s="34" t="s">
        <v>156</v>
      </c>
      <c r="AA4" s="32" t="s">
        <v>154</v>
      </c>
      <c r="AB4" s="33" t="s">
        <v>156</v>
      </c>
      <c r="AC4" s="33" t="s">
        <v>154</v>
      </c>
      <c r="AD4" s="33" t="s">
        <v>156</v>
      </c>
      <c r="AE4" s="33" t="s">
        <v>154</v>
      </c>
      <c r="AF4" s="33" t="s">
        <v>156</v>
      </c>
      <c r="AG4" s="33" t="s">
        <v>154</v>
      </c>
      <c r="AH4" s="33" t="s">
        <v>156</v>
      </c>
      <c r="AI4" s="33" t="s">
        <v>154</v>
      </c>
      <c r="AJ4" s="33" t="s">
        <v>156</v>
      </c>
      <c r="AK4" s="33" t="s">
        <v>154</v>
      </c>
      <c r="AL4" s="34" t="s">
        <v>156</v>
      </c>
      <c r="AM4" s="32" t="s">
        <v>154</v>
      </c>
      <c r="AN4" s="34" t="s">
        <v>156</v>
      </c>
      <c r="AO4" s="32" t="s">
        <v>154</v>
      </c>
      <c r="AP4" s="34" t="s">
        <v>156</v>
      </c>
    </row>
    <row r="5" spans="1:42" ht="15.75" x14ac:dyDescent="0.25">
      <c r="A5" s="1">
        <v>1</v>
      </c>
      <c r="B5" s="1" t="s">
        <v>2</v>
      </c>
      <c r="C5" s="17">
        <v>3313</v>
      </c>
      <c r="D5" s="22">
        <v>80.105999999999995</v>
      </c>
      <c r="E5" s="17">
        <v>166</v>
      </c>
      <c r="F5" s="22">
        <v>6.0842000000000001</v>
      </c>
      <c r="G5" s="17">
        <v>149</v>
      </c>
      <c r="H5" s="22">
        <v>5.0473999999999997</v>
      </c>
      <c r="I5" s="17">
        <v>4</v>
      </c>
      <c r="J5" s="22">
        <v>0.66</v>
      </c>
      <c r="K5" s="17">
        <v>1</v>
      </c>
      <c r="L5" s="22">
        <v>3.78E-2</v>
      </c>
      <c r="M5" s="17">
        <f>SUM(C5,E5,I5,K5)</f>
        <v>3484</v>
      </c>
      <c r="N5" s="22">
        <f>SUM(D5,F5,J5,L5)</f>
        <v>86.887999999999991</v>
      </c>
      <c r="O5" s="17">
        <v>313</v>
      </c>
      <c r="P5" s="22">
        <v>57.682000000000002</v>
      </c>
      <c r="Q5" s="17">
        <v>30</v>
      </c>
      <c r="R5" s="22">
        <v>55.969299999999997</v>
      </c>
      <c r="S5" s="17">
        <v>0</v>
      </c>
      <c r="T5" s="22">
        <v>0</v>
      </c>
      <c r="U5" s="17">
        <v>0</v>
      </c>
      <c r="V5" s="22">
        <v>0</v>
      </c>
      <c r="W5" s="17">
        <v>0</v>
      </c>
      <c r="X5" s="22">
        <v>0</v>
      </c>
      <c r="Y5" s="17">
        <f>SUM(O5,Q5,S5,U5,W5)</f>
        <v>343</v>
      </c>
      <c r="Z5" s="22">
        <f>SUM(P5,R5,T5,V5,X5)</f>
        <v>113.65129999999999</v>
      </c>
      <c r="AA5" s="17">
        <v>0</v>
      </c>
      <c r="AB5" s="22">
        <v>0</v>
      </c>
      <c r="AC5" s="17">
        <v>53</v>
      </c>
      <c r="AD5" s="22">
        <v>0.98829999999999996</v>
      </c>
      <c r="AE5" s="17">
        <v>2</v>
      </c>
      <c r="AF5" s="22">
        <v>0.49609999999999999</v>
      </c>
      <c r="AG5" s="17">
        <v>0</v>
      </c>
      <c r="AH5" s="22">
        <v>0</v>
      </c>
      <c r="AI5" s="17">
        <v>6</v>
      </c>
      <c r="AJ5" s="22">
        <v>0.10050000000000001</v>
      </c>
      <c r="AK5" s="17">
        <v>0</v>
      </c>
      <c r="AL5" s="22">
        <v>0</v>
      </c>
      <c r="AM5" s="17">
        <f>SUM(M5,Y5,AA5,AC5,AE5,AG5,AI5,AK5)</f>
        <v>3888</v>
      </c>
      <c r="AN5" s="22">
        <f>SUM(N5,Z5,AB5,AD5,AF5,AH5,AJ5,AL5)</f>
        <v>202.1242</v>
      </c>
      <c r="AO5" s="17">
        <v>2030</v>
      </c>
      <c r="AP5" s="22">
        <v>48.7102</v>
      </c>
    </row>
    <row r="6" spans="1:42" ht="15.75" x14ac:dyDescent="0.25">
      <c r="A6" s="1">
        <v>2</v>
      </c>
      <c r="B6" s="1" t="s">
        <v>3</v>
      </c>
      <c r="C6" s="17">
        <v>3</v>
      </c>
      <c r="D6" s="22">
        <v>1.44E-2</v>
      </c>
      <c r="E6" s="17">
        <v>1587</v>
      </c>
      <c r="F6" s="22">
        <v>32.445399999999999</v>
      </c>
      <c r="G6" s="17">
        <v>1577</v>
      </c>
      <c r="H6" s="22">
        <v>29.576599999999999</v>
      </c>
      <c r="I6" s="17">
        <v>0</v>
      </c>
      <c r="J6" s="22">
        <v>0</v>
      </c>
      <c r="K6" s="17">
        <v>9</v>
      </c>
      <c r="L6" s="22">
        <v>0.27500000000000002</v>
      </c>
      <c r="M6" s="17">
        <f t="shared" ref="M6" si="0">SUM(C6,E6,I6,K6)</f>
        <v>1599</v>
      </c>
      <c r="N6" s="22">
        <f t="shared" ref="N6" si="1">SUM(D6,F6,J6,L6)</f>
        <v>32.7348</v>
      </c>
      <c r="O6" s="17">
        <v>71</v>
      </c>
      <c r="P6" s="22">
        <v>6.1451000000000002</v>
      </c>
      <c r="Q6" s="17">
        <v>1</v>
      </c>
      <c r="R6" s="22">
        <v>9.01E-2</v>
      </c>
      <c r="S6" s="17">
        <v>0</v>
      </c>
      <c r="T6" s="22">
        <v>0</v>
      </c>
      <c r="U6" s="17">
        <v>0</v>
      </c>
      <c r="V6" s="22">
        <v>0</v>
      </c>
      <c r="W6" s="17">
        <v>0</v>
      </c>
      <c r="X6" s="22">
        <v>0</v>
      </c>
      <c r="Y6" s="17">
        <f t="shared" ref="Y6" si="2">SUM(O6,Q6,S6,U6,W6)</f>
        <v>72</v>
      </c>
      <c r="Z6" s="22">
        <f t="shared" ref="Z6" si="3">SUM(P6,R6,T6,V6,X6)</f>
        <v>6.2351999999999999</v>
      </c>
      <c r="AA6" s="17">
        <v>0</v>
      </c>
      <c r="AB6" s="22">
        <v>0</v>
      </c>
      <c r="AC6" s="17">
        <v>12</v>
      </c>
      <c r="AD6" s="22">
        <v>0.12939999999999999</v>
      </c>
      <c r="AE6" s="17">
        <v>5</v>
      </c>
      <c r="AF6" s="22">
        <v>0.56220000000000003</v>
      </c>
      <c r="AG6" s="17">
        <v>0</v>
      </c>
      <c r="AH6" s="22">
        <v>0</v>
      </c>
      <c r="AI6" s="17">
        <v>0</v>
      </c>
      <c r="AJ6" s="22">
        <v>0</v>
      </c>
      <c r="AK6" s="17">
        <v>0</v>
      </c>
      <c r="AL6" s="22">
        <v>0</v>
      </c>
      <c r="AM6" s="17">
        <f t="shared" ref="AM6" si="4">SUM(M6,Y6,AA6,AC6,AE6,AG6,AI6,AK6)</f>
        <v>1688</v>
      </c>
      <c r="AN6" s="22">
        <f t="shared" ref="AN6" si="5">SUM(N6,Z6,AB6,AD6,AF6,AH6,AJ6,AL6)</f>
        <v>39.661599999999993</v>
      </c>
      <c r="AO6" s="17">
        <v>1742</v>
      </c>
      <c r="AP6" s="22">
        <v>28.307099999999998</v>
      </c>
    </row>
    <row r="7" spans="1:42" ht="15.75" x14ac:dyDescent="0.25">
      <c r="A7" s="1">
        <v>3</v>
      </c>
      <c r="B7" s="1" t="s">
        <v>5</v>
      </c>
      <c r="C7" s="17">
        <v>2450</v>
      </c>
      <c r="D7" s="22">
        <v>55.149799999999999</v>
      </c>
      <c r="E7" s="17">
        <v>26</v>
      </c>
      <c r="F7" s="22">
        <v>0.88880000000000003</v>
      </c>
      <c r="G7" s="17">
        <v>20</v>
      </c>
      <c r="H7" s="22">
        <v>0.15890000000000001</v>
      </c>
      <c r="I7" s="17">
        <v>0</v>
      </c>
      <c r="J7" s="22">
        <v>0</v>
      </c>
      <c r="K7" s="17">
        <v>26</v>
      </c>
      <c r="L7" s="22">
        <v>0.20979999999999999</v>
      </c>
      <c r="M7" s="17">
        <f t="shared" ref="M7" si="6">SUM(C7,E7,I7,K7)</f>
        <v>2502</v>
      </c>
      <c r="N7" s="22">
        <f t="shared" ref="N7" si="7">SUM(D7,F7,J7,L7)</f>
        <v>56.248400000000004</v>
      </c>
      <c r="O7" s="17">
        <v>103</v>
      </c>
      <c r="P7" s="22">
        <v>4.9347000000000003</v>
      </c>
      <c r="Q7" s="17">
        <v>4</v>
      </c>
      <c r="R7" s="22">
        <v>0.19950000000000001</v>
      </c>
      <c r="S7" s="17">
        <v>0</v>
      </c>
      <c r="T7" s="22">
        <v>0</v>
      </c>
      <c r="U7" s="17">
        <v>0</v>
      </c>
      <c r="V7" s="22">
        <v>0</v>
      </c>
      <c r="W7" s="17">
        <v>0</v>
      </c>
      <c r="X7" s="22">
        <v>0</v>
      </c>
      <c r="Y7" s="17">
        <f t="shared" ref="Y7" si="8">SUM(O7,Q7,S7,U7,W7)</f>
        <v>107</v>
      </c>
      <c r="Z7" s="22">
        <f t="shared" ref="Z7" si="9">SUM(P7,R7,T7,V7,X7)</f>
        <v>5.1341999999999999</v>
      </c>
      <c r="AA7" s="17">
        <v>0</v>
      </c>
      <c r="AB7" s="22">
        <v>0</v>
      </c>
      <c r="AC7" s="17">
        <v>15</v>
      </c>
      <c r="AD7" s="22">
        <v>0.31109999999999999</v>
      </c>
      <c r="AE7" s="17">
        <v>1</v>
      </c>
      <c r="AF7" s="22">
        <v>3.6299999999999999E-2</v>
      </c>
      <c r="AG7" s="17">
        <v>0</v>
      </c>
      <c r="AH7" s="22">
        <v>0</v>
      </c>
      <c r="AI7" s="17">
        <v>6</v>
      </c>
      <c r="AJ7" s="22">
        <v>8.7300000000000003E-2</v>
      </c>
      <c r="AK7" s="17">
        <v>0</v>
      </c>
      <c r="AL7" s="22">
        <v>0</v>
      </c>
      <c r="AM7" s="17">
        <f t="shared" ref="AM7" si="10">SUM(M7,Y7,AA7,AC7,AE7,AG7,AI7,AK7)</f>
        <v>2631</v>
      </c>
      <c r="AN7" s="22">
        <f t="shared" ref="AN7" si="11">SUM(N7,Z7,AB7,AD7,AF7,AH7,AJ7,AL7)</f>
        <v>61.817300000000003</v>
      </c>
      <c r="AO7" s="17">
        <v>1871</v>
      </c>
      <c r="AP7" s="22">
        <v>41.673000000000002</v>
      </c>
    </row>
    <row r="8" spans="1:42" ht="15.75" x14ac:dyDescent="0.25">
      <c r="A8" s="1">
        <v>4</v>
      </c>
      <c r="B8" s="1" t="s">
        <v>16</v>
      </c>
      <c r="C8" s="17">
        <v>2287</v>
      </c>
      <c r="D8" s="22">
        <v>34.7605</v>
      </c>
      <c r="E8" s="17">
        <v>0</v>
      </c>
      <c r="F8" s="22">
        <v>0</v>
      </c>
      <c r="G8" s="17">
        <v>0</v>
      </c>
      <c r="H8" s="22">
        <v>0</v>
      </c>
      <c r="I8" s="17">
        <v>0</v>
      </c>
      <c r="J8" s="22">
        <v>0</v>
      </c>
      <c r="K8" s="17">
        <v>0</v>
      </c>
      <c r="L8" s="22">
        <v>0</v>
      </c>
      <c r="M8" s="17">
        <f t="shared" ref="M8:N16" si="12">SUM(C8,E8,I8,K8)</f>
        <v>2287</v>
      </c>
      <c r="N8" s="22">
        <f t="shared" si="12"/>
        <v>34.7605</v>
      </c>
      <c r="O8" s="17">
        <v>0</v>
      </c>
      <c r="P8" s="22">
        <v>0</v>
      </c>
      <c r="Q8" s="17">
        <v>1</v>
      </c>
      <c r="R8" s="22">
        <v>1.2869999999999999</v>
      </c>
      <c r="S8" s="17">
        <v>0</v>
      </c>
      <c r="T8" s="22">
        <v>0</v>
      </c>
      <c r="U8" s="17">
        <v>0</v>
      </c>
      <c r="V8" s="22">
        <v>0</v>
      </c>
      <c r="W8" s="17">
        <v>0</v>
      </c>
      <c r="X8" s="22">
        <v>0</v>
      </c>
      <c r="Y8" s="17">
        <f t="shared" ref="Y8:Z16" si="13">SUM(O8,Q8,S8,U8,W8)</f>
        <v>1</v>
      </c>
      <c r="Z8" s="22">
        <f t="shared" si="13"/>
        <v>1.2869999999999999</v>
      </c>
      <c r="AA8" s="17">
        <v>0</v>
      </c>
      <c r="AB8" s="22">
        <v>0</v>
      </c>
      <c r="AC8" s="17">
        <v>0</v>
      </c>
      <c r="AD8" s="22">
        <v>0</v>
      </c>
      <c r="AE8" s="17">
        <v>2</v>
      </c>
      <c r="AF8" s="22">
        <v>0.24199999999999999</v>
      </c>
      <c r="AG8" s="17">
        <v>0</v>
      </c>
      <c r="AH8" s="22">
        <v>0</v>
      </c>
      <c r="AI8" s="17">
        <v>0</v>
      </c>
      <c r="AJ8" s="22">
        <v>0</v>
      </c>
      <c r="AK8" s="17">
        <v>0</v>
      </c>
      <c r="AL8" s="22">
        <v>0</v>
      </c>
      <c r="AM8" s="17">
        <f t="shared" ref="AM8:AN16" si="14">SUM(M8,Y8,AA8,AC8,AE8,AG8,AI8,AK8)</f>
        <v>2290</v>
      </c>
      <c r="AN8" s="22">
        <f t="shared" si="14"/>
        <v>36.289499999999997</v>
      </c>
      <c r="AO8" s="17">
        <v>2438</v>
      </c>
      <c r="AP8" s="22">
        <v>36.869399999999999</v>
      </c>
    </row>
    <row r="9" spans="1:42" ht="15.75" x14ac:dyDescent="0.25">
      <c r="A9" s="1">
        <v>5</v>
      </c>
      <c r="B9" s="1" t="s">
        <v>24</v>
      </c>
      <c r="C9" s="17">
        <v>590</v>
      </c>
      <c r="D9" s="22">
        <v>9.3262999999999998</v>
      </c>
      <c r="E9" s="17">
        <v>0</v>
      </c>
      <c r="F9" s="22">
        <v>0</v>
      </c>
      <c r="G9" s="17">
        <v>0</v>
      </c>
      <c r="H9" s="22">
        <v>0</v>
      </c>
      <c r="I9" s="17">
        <v>0</v>
      </c>
      <c r="J9" s="22">
        <v>0</v>
      </c>
      <c r="K9" s="17">
        <v>0</v>
      </c>
      <c r="L9" s="22">
        <v>0</v>
      </c>
      <c r="M9" s="17">
        <f t="shared" si="12"/>
        <v>590</v>
      </c>
      <c r="N9" s="22">
        <f t="shared" si="12"/>
        <v>9.3262999999999998</v>
      </c>
      <c r="O9" s="17">
        <v>8</v>
      </c>
      <c r="P9" s="22">
        <v>2.7593000000000001</v>
      </c>
      <c r="Q9" s="17">
        <v>41</v>
      </c>
      <c r="R9" s="22">
        <v>45.328800000000001</v>
      </c>
      <c r="S9" s="17">
        <v>4</v>
      </c>
      <c r="T9" s="22">
        <v>34.822400000000002</v>
      </c>
      <c r="U9" s="17">
        <v>0</v>
      </c>
      <c r="V9" s="22">
        <v>0</v>
      </c>
      <c r="W9" s="17">
        <v>0</v>
      </c>
      <c r="X9" s="22">
        <v>0</v>
      </c>
      <c r="Y9" s="17">
        <f t="shared" si="13"/>
        <v>53</v>
      </c>
      <c r="Z9" s="22">
        <f t="shared" si="13"/>
        <v>82.910500000000013</v>
      </c>
      <c r="AA9" s="17">
        <v>0</v>
      </c>
      <c r="AB9" s="22">
        <v>0</v>
      </c>
      <c r="AC9" s="17">
        <v>0</v>
      </c>
      <c r="AD9" s="22">
        <v>0</v>
      </c>
      <c r="AE9" s="17">
        <v>0</v>
      </c>
      <c r="AF9" s="22">
        <v>0</v>
      </c>
      <c r="AG9" s="17">
        <v>0</v>
      </c>
      <c r="AH9" s="22">
        <v>0</v>
      </c>
      <c r="AI9" s="17">
        <v>0</v>
      </c>
      <c r="AJ9" s="22">
        <v>0</v>
      </c>
      <c r="AK9" s="17">
        <v>2</v>
      </c>
      <c r="AL9" s="22">
        <v>1.23E-2</v>
      </c>
      <c r="AM9" s="17">
        <f t="shared" si="14"/>
        <v>645</v>
      </c>
      <c r="AN9" s="22">
        <f t="shared" si="14"/>
        <v>92.249100000000013</v>
      </c>
      <c r="AO9" s="17">
        <v>338</v>
      </c>
      <c r="AP9" s="22">
        <v>7.3140000000000001</v>
      </c>
    </row>
    <row r="10" spans="1:42" ht="15.75" x14ac:dyDescent="0.25">
      <c r="A10" s="1">
        <v>6</v>
      </c>
      <c r="B10" s="1" t="s">
        <v>7</v>
      </c>
      <c r="C10" s="17">
        <v>23185</v>
      </c>
      <c r="D10" s="22">
        <v>307.9622</v>
      </c>
      <c r="E10" s="17">
        <v>73</v>
      </c>
      <c r="F10" s="22">
        <v>4.7462999999999997</v>
      </c>
      <c r="G10" s="17">
        <v>1496</v>
      </c>
      <c r="H10" s="22">
        <v>21.658200000000001</v>
      </c>
      <c r="I10" s="17">
        <v>0</v>
      </c>
      <c r="J10" s="22">
        <v>0</v>
      </c>
      <c r="K10" s="17">
        <v>1</v>
      </c>
      <c r="L10" s="22">
        <v>1.4999999999999999E-2</v>
      </c>
      <c r="M10" s="17">
        <f t="shared" ref="M10" si="15">SUM(C10,E10,I10,K10)</f>
        <v>23259</v>
      </c>
      <c r="N10" s="22">
        <f t="shared" ref="N10" si="16">SUM(D10,F10,J10,L10)</f>
        <v>312.7235</v>
      </c>
      <c r="O10" s="17">
        <v>736</v>
      </c>
      <c r="P10" s="22">
        <v>43.961500000000001</v>
      </c>
      <c r="Q10" s="17">
        <v>9</v>
      </c>
      <c r="R10" s="22">
        <v>2.9310999999999998</v>
      </c>
      <c r="S10" s="17">
        <v>0</v>
      </c>
      <c r="T10" s="22">
        <v>0</v>
      </c>
      <c r="U10" s="17">
        <v>0</v>
      </c>
      <c r="V10" s="22">
        <v>0</v>
      </c>
      <c r="W10" s="17">
        <v>0</v>
      </c>
      <c r="X10" s="22">
        <v>0</v>
      </c>
      <c r="Y10" s="17">
        <f t="shared" ref="Y10" si="17">SUM(O10,Q10,S10,U10,W10)</f>
        <v>745</v>
      </c>
      <c r="Z10" s="22">
        <f t="shared" ref="Z10" si="18">SUM(P10,R10,T10,V10,X10)</f>
        <v>46.892600000000002</v>
      </c>
      <c r="AA10" s="17">
        <v>0</v>
      </c>
      <c r="AB10" s="22">
        <v>0</v>
      </c>
      <c r="AC10" s="17">
        <v>76</v>
      </c>
      <c r="AD10" s="22">
        <v>0.8518</v>
      </c>
      <c r="AE10" s="17">
        <v>2</v>
      </c>
      <c r="AF10" s="22">
        <v>7.8700000000000006E-2</v>
      </c>
      <c r="AG10" s="17">
        <v>0</v>
      </c>
      <c r="AH10" s="22">
        <v>0</v>
      </c>
      <c r="AI10" s="17">
        <v>0</v>
      </c>
      <c r="AJ10" s="22">
        <v>0</v>
      </c>
      <c r="AK10" s="17">
        <v>0</v>
      </c>
      <c r="AL10" s="22">
        <v>0</v>
      </c>
      <c r="AM10" s="17">
        <f t="shared" ref="AM10" si="19">SUM(M10,Y10,AA10,AC10,AE10,AG10,AI10,AK10)</f>
        <v>24082</v>
      </c>
      <c r="AN10" s="22">
        <f t="shared" ref="AN10" si="20">SUM(N10,Z10,AB10,AD10,AF10,AH10,AJ10,AL10)</f>
        <v>360.54660000000007</v>
      </c>
      <c r="AO10" s="17">
        <v>27302</v>
      </c>
      <c r="AP10" s="22">
        <v>330.1225</v>
      </c>
    </row>
    <row r="11" spans="1:42" ht="15.75" x14ac:dyDescent="0.25">
      <c r="A11" s="1">
        <v>7</v>
      </c>
      <c r="B11" s="1" t="s">
        <v>8</v>
      </c>
      <c r="C11" s="17">
        <v>8549</v>
      </c>
      <c r="D11" s="22">
        <v>201.64660000000001</v>
      </c>
      <c r="E11" s="17">
        <v>2733</v>
      </c>
      <c r="F11" s="22">
        <v>64.122299999999996</v>
      </c>
      <c r="G11" s="17">
        <v>6636</v>
      </c>
      <c r="H11" s="22">
        <v>168.3235</v>
      </c>
      <c r="I11" s="17">
        <v>1</v>
      </c>
      <c r="J11" s="22">
        <v>9.7000000000000003E-3</v>
      </c>
      <c r="K11" s="17">
        <v>6</v>
      </c>
      <c r="L11" s="22">
        <v>0.1079</v>
      </c>
      <c r="M11" s="17">
        <f t="shared" si="12"/>
        <v>11289</v>
      </c>
      <c r="N11" s="22">
        <f t="shared" si="12"/>
        <v>265.88650000000001</v>
      </c>
      <c r="O11" s="17">
        <v>1185</v>
      </c>
      <c r="P11" s="22">
        <v>23.614799999999999</v>
      </c>
      <c r="Q11" s="17">
        <v>4</v>
      </c>
      <c r="R11" s="22">
        <v>0.23039999999999999</v>
      </c>
      <c r="S11" s="17">
        <v>0</v>
      </c>
      <c r="T11" s="22">
        <v>0</v>
      </c>
      <c r="U11" s="17">
        <v>0</v>
      </c>
      <c r="V11" s="22">
        <v>0</v>
      </c>
      <c r="W11" s="17">
        <v>0</v>
      </c>
      <c r="X11" s="22">
        <v>0</v>
      </c>
      <c r="Y11" s="17">
        <f t="shared" si="13"/>
        <v>1189</v>
      </c>
      <c r="Z11" s="22">
        <f t="shared" si="13"/>
        <v>23.845199999999998</v>
      </c>
      <c r="AA11" s="17">
        <v>0</v>
      </c>
      <c r="AB11" s="22">
        <v>0</v>
      </c>
      <c r="AC11" s="17">
        <v>53</v>
      </c>
      <c r="AD11" s="22">
        <v>0.68830000000000002</v>
      </c>
      <c r="AE11" s="17">
        <v>11</v>
      </c>
      <c r="AF11" s="22">
        <v>1.1575</v>
      </c>
      <c r="AG11" s="17">
        <v>0</v>
      </c>
      <c r="AH11" s="22">
        <v>0</v>
      </c>
      <c r="AI11" s="17">
        <v>1</v>
      </c>
      <c r="AJ11" s="22">
        <v>2.3300000000000001E-2</v>
      </c>
      <c r="AK11" s="17">
        <v>6</v>
      </c>
      <c r="AL11" s="22">
        <v>4.87E-2</v>
      </c>
      <c r="AM11" s="17">
        <f t="shared" si="14"/>
        <v>12549</v>
      </c>
      <c r="AN11" s="22">
        <f t="shared" si="14"/>
        <v>291.64950000000005</v>
      </c>
      <c r="AO11" s="17">
        <v>8917</v>
      </c>
      <c r="AP11" s="22">
        <v>189.0532</v>
      </c>
    </row>
    <row r="12" spans="1:42" ht="15.75" x14ac:dyDescent="0.25">
      <c r="A12" s="1">
        <v>8</v>
      </c>
      <c r="B12" s="1" t="s">
        <v>22</v>
      </c>
      <c r="C12" s="17">
        <v>676</v>
      </c>
      <c r="D12" s="22">
        <v>15.261200000000001</v>
      </c>
      <c r="E12" s="17">
        <v>47</v>
      </c>
      <c r="F12" s="22">
        <v>0.3553</v>
      </c>
      <c r="G12" s="17">
        <v>46</v>
      </c>
      <c r="H12" s="22">
        <v>0.3498</v>
      </c>
      <c r="I12" s="17">
        <v>0</v>
      </c>
      <c r="J12" s="22">
        <v>0</v>
      </c>
      <c r="K12" s="17">
        <v>0</v>
      </c>
      <c r="L12" s="22">
        <v>0</v>
      </c>
      <c r="M12" s="17">
        <f t="shared" si="12"/>
        <v>723</v>
      </c>
      <c r="N12" s="22">
        <f t="shared" si="12"/>
        <v>15.6165</v>
      </c>
      <c r="O12" s="17">
        <v>0</v>
      </c>
      <c r="P12" s="22">
        <v>0</v>
      </c>
      <c r="Q12" s="17">
        <v>1</v>
      </c>
      <c r="R12" s="22">
        <v>0.21240000000000001</v>
      </c>
      <c r="S12" s="17">
        <v>0</v>
      </c>
      <c r="T12" s="22">
        <v>0</v>
      </c>
      <c r="U12" s="17">
        <v>0</v>
      </c>
      <c r="V12" s="22">
        <v>0</v>
      </c>
      <c r="W12" s="17">
        <v>0</v>
      </c>
      <c r="X12" s="22">
        <v>0</v>
      </c>
      <c r="Y12" s="17">
        <f t="shared" si="13"/>
        <v>1</v>
      </c>
      <c r="Z12" s="22">
        <f t="shared" si="13"/>
        <v>0.21240000000000001</v>
      </c>
      <c r="AA12" s="17">
        <v>0</v>
      </c>
      <c r="AB12" s="22">
        <v>0</v>
      </c>
      <c r="AC12" s="17">
        <v>0</v>
      </c>
      <c r="AD12" s="22">
        <v>0</v>
      </c>
      <c r="AE12" s="17">
        <v>0</v>
      </c>
      <c r="AF12" s="22">
        <v>0</v>
      </c>
      <c r="AG12" s="17">
        <v>0</v>
      </c>
      <c r="AH12" s="22">
        <v>0</v>
      </c>
      <c r="AI12" s="17">
        <v>0</v>
      </c>
      <c r="AJ12" s="22">
        <v>0</v>
      </c>
      <c r="AK12" s="17">
        <v>0</v>
      </c>
      <c r="AL12" s="22">
        <v>0</v>
      </c>
      <c r="AM12" s="17">
        <f t="shared" si="14"/>
        <v>724</v>
      </c>
      <c r="AN12" s="22">
        <f t="shared" si="14"/>
        <v>15.828900000000001</v>
      </c>
      <c r="AO12" s="17">
        <v>748</v>
      </c>
      <c r="AP12" s="22">
        <v>14.1945</v>
      </c>
    </row>
    <row r="13" spans="1:42" ht="15.75" x14ac:dyDescent="0.25">
      <c r="A13" s="1">
        <v>9</v>
      </c>
      <c r="B13" s="1" t="s">
        <v>36</v>
      </c>
      <c r="C13" s="17">
        <v>17155</v>
      </c>
      <c r="D13" s="22">
        <v>210.1491</v>
      </c>
      <c r="E13" s="17">
        <v>124</v>
      </c>
      <c r="F13" s="22">
        <v>4.1146000000000003</v>
      </c>
      <c r="G13" s="17">
        <v>446</v>
      </c>
      <c r="H13" s="22">
        <v>8.2048000000000005</v>
      </c>
      <c r="I13" s="17">
        <v>0</v>
      </c>
      <c r="J13" s="22">
        <v>0</v>
      </c>
      <c r="K13" s="17">
        <v>0</v>
      </c>
      <c r="L13" s="22">
        <v>0</v>
      </c>
      <c r="M13" s="17">
        <f t="shared" ref="M13" si="21">SUM(C13,E13,I13,K13)</f>
        <v>17279</v>
      </c>
      <c r="N13" s="22">
        <f t="shared" ref="N13" si="22">SUM(D13,F13,J13,L13)</f>
        <v>214.2637</v>
      </c>
      <c r="O13" s="17">
        <v>2438</v>
      </c>
      <c r="P13" s="22">
        <v>32.652200000000001</v>
      </c>
      <c r="Q13" s="17">
        <v>0</v>
      </c>
      <c r="R13" s="22">
        <v>0</v>
      </c>
      <c r="S13" s="17">
        <v>0</v>
      </c>
      <c r="T13" s="22">
        <v>0</v>
      </c>
      <c r="U13" s="17">
        <v>0</v>
      </c>
      <c r="V13" s="22">
        <v>0</v>
      </c>
      <c r="W13" s="17">
        <v>0</v>
      </c>
      <c r="X13" s="22">
        <v>0</v>
      </c>
      <c r="Y13" s="17">
        <f t="shared" ref="Y13" si="23">SUM(O13,Q13,S13,U13,W13)</f>
        <v>2438</v>
      </c>
      <c r="Z13" s="22">
        <f t="shared" ref="Z13" si="24">SUM(P13,R13,T13,V13,X13)</f>
        <v>32.652200000000001</v>
      </c>
      <c r="AA13" s="17">
        <v>0</v>
      </c>
      <c r="AB13" s="22">
        <v>0</v>
      </c>
      <c r="AC13" s="17">
        <v>0</v>
      </c>
      <c r="AD13" s="22">
        <v>0</v>
      </c>
      <c r="AE13" s="17">
        <v>25</v>
      </c>
      <c r="AF13" s="22">
        <v>0.52639999999999998</v>
      </c>
      <c r="AG13" s="17">
        <v>0</v>
      </c>
      <c r="AH13" s="22">
        <v>0</v>
      </c>
      <c r="AI13" s="17">
        <v>0</v>
      </c>
      <c r="AJ13" s="22">
        <v>0</v>
      </c>
      <c r="AK13" s="17">
        <v>0</v>
      </c>
      <c r="AL13" s="22">
        <v>0</v>
      </c>
      <c r="AM13" s="17">
        <f t="shared" ref="AM13" si="25">SUM(M13,Y13,AA13,AC13,AE13,AG13,AI13,AK13)</f>
        <v>19742</v>
      </c>
      <c r="AN13" s="22">
        <f t="shared" ref="AN13" si="26">SUM(N13,Z13,AB13,AD13,AF13,AH13,AJ13,AL13)</f>
        <v>247.44229999999999</v>
      </c>
      <c r="AO13" s="17">
        <v>16745</v>
      </c>
      <c r="AP13" s="22">
        <v>203.53739999999999</v>
      </c>
    </row>
    <row r="14" spans="1:42" ht="15.75" x14ac:dyDescent="0.25">
      <c r="A14" s="1">
        <v>10</v>
      </c>
      <c r="B14" s="1" t="s">
        <v>26</v>
      </c>
      <c r="C14" s="17">
        <v>797</v>
      </c>
      <c r="D14" s="22">
        <v>11.0402</v>
      </c>
      <c r="E14" s="17">
        <v>0</v>
      </c>
      <c r="F14" s="22">
        <v>0</v>
      </c>
      <c r="G14" s="17">
        <v>796</v>
      </c>
      <c r="H14" s="22">
        <v>11.025700000000001</v>
      </c>
      <c r="I14" s="17">
        <v>0</v>
      </c>
      <c r="J14" s="22">
        <v>0</v>
      </c>
      <c r="K14" s="17">
        <v>1</v>
      </c>
      <c r="L14" s="22">
        <v>5.0000000000000001E-4</v>
      </c>
      <c r="M14" s="17">
        <f t="shared" si="12"/>
        <v>798</v>
      </c>
      <c r="N14" s="22">
        <f t="shared" si="12"/>
        <v>11.040700000000001</v>
      </c>
      <c r="O14" s="17">
        <v>21</v>
      </c>
      <c r="P14" s="22">
        <v>0.89080000000000004</v>
      </c>
      <c r="Q14" s="17">
        <v>0</v>
      </c>
      <c r="R14" s="22">
        <v>0</v>
      </c>
      <c r="S14" s="17">
        <v>0</v>
      </c>
      <c r="T14" s="22">
        <v>0</v>
      </c>
      <c r="U14" s="17">
        <v>0</v>
      </c>
      <c r="V14" s="22">
        <v>0</v>
      </c>
      <c r="W14" s="17">
        <v>0</v>
      </c>
      <c r="X14" s="22">
        <v>0</v>
      </c>
      <c r="Y14" s="17">
        <f t="shared" si="13"/>
        <v>21</v>
      </c>
      <c r="Z14" s="22">
        <f t="shared" si="13"/>
        <v>0.89080000000000004</v>
      </c>
      <c r="AA14" s="17">
        <v>0</v>
      </c>
      <c r="AB14" s="22">
        <v>0</v>
      </c>
      <c r="AC14" s="17">
        <v>0</v>
      </c>
      <c r="AD14" s="22">
        <v>0</v>
      </c>
      <c r="AE14" s="17">
        <v>0</v>
      </c>
      <c r="AF14" s="22">
        <v>0</v>
      </c>
      <c r="AG14" s="17">
        <v>0</v>
      </c>
      <c r="AH14" s="22">
        <v>0</v>
      </c>
      <c r="AI14" s="17">
        <v>0</v>
      </c>
      <c r="AJ14" s="22">
        <v>0</v>
      </c>
      <c r="AK14" s="17">
        <v>0</v>
      </c>
      <c r="AL14" s="22">
        <v>0</v>
      </c>
      <c r="AM14" s="17">
        <f t="shared" si="14"/>
        <v>819</v>
      </c>
      <c r="AN14" s="22">
        <f t="shared" si="14"/>
        <v>11.931500000000002</v>
      </c>
      <c r="AO14" s="17">
        <v>0</v>
      </c>
      <c r="AP14" s="22">
        <v>0</v>
      </c>
    </row>
    <row r="15" spans="1:42" ht="15.75" x14ac:dyDescent="0.25">
      <c r="A15" s="1">
        <v>11</v>
      </c>
      <c r="B15" s="1" t="s">
        <v>12</v>
      </c>
      <c r="C15" s="17">
        <v>4666</v>
      </c>
      <c r="D15" s="22">
        <v>96.278700000000001</v>
      </c>
      <c r="E15" s="17">
        <v>813</v>
      </c>
      <c r="F15" s="22">
        <v>22.549099999999999</v>
      </c>
      <c r="G15" s="17">
        <v>5</v>
      </c>
      <c r="H15" s="22">
        <v>0.1087</v>
      </c>
      <c r="I15" s="17">
        <v>0</v>
      </c>
      <c r="J15" s="22">
        <v>0</v>
      </c>
      <c r="K15" s="17">
        <v>17</v>
      </c>
      <c r="L15" s="22">
        <v>0.4194</v>
      </c>
      <c r="M15" s="17">
        <f t="shared" si="12"/>
        <v>5496</v>
      </c>
      <c r="N15" s="22">
        <f t="shared" si="12"/>
        <v>119.24719999999999</v>
      </c>
      <c r="O15" s="17">
        <v>147</v>
      </c>
      <c r="P15" s="22">
        <v>5.2634999999999996</v>
      </c>
      <c r="Q15" s="17">
        <v>4</v>
      </c>
      <c r="R15" s="22">
        <v>1.5315000000000001</v>
      </c>
      <c r="S15" s="17">
        <v>0</v>
      </c>
      <c r="T15" s="22">
        <v>0</v>
      </c>
      <c r="U15" s="17">
        <v>0</v>
      </c>
      <c r="V15" s="22">
        <v>0</v>
      </c>
      <c r="W15" s="17">
        <v>0</v>
      </c>
      <c r="X15" s="22">
        <v>0</v>
      </c>
      <c r="Y15" s="17">
        <f t="shared" si="13"/>
        <v>151</v>
      </c>
      <c r="Z15" s="22">
        <f t="shared" si="13"/>
        <v>6.7949999999999999</v>
      </c>
      <c r="AA15" s="17">
        <v>0</v>
      </c>
      <c r="AB15" s="22">
        <v>0</v>
      </c>
      <c r="AC15" s="17">
        <v>116</v>
      </c>
      <c r="AD15" s="22">
        <v>1.5929</v>
      </c>
      <c r="AE15" s="17">
        <v>12</v>
      </c>
      <c r="AF15" s="22">
        <v>1.6056999999999999</v>
      </c>
      <c r="AG15" s="17">
        <v>0</v>
      </c>
      <c r="AH15" s="22">
        <v>0</v>
      </c>
      <c r="AI15" s="17">
        <v>7</v>
      </c>
      <c r="AJ15" s="22">
        <v>0.13600000000000001</v>
      </c>
      <c r="AK15" s="17">
        <v>0</v>
      </c>
      <c r="AL15" s="22">
        <v>0</v>
      </c>
      <c r="AM15" s="17">
        <f t="shared" si="14"/>
        <v>5782</v>
      </c>
      <c r="AN15" s="22">
        <f t="shared" si="14"/>
        <v>129.3768</v>
      </c>
      <c r="AO15" s="17">
        <v>3696</v>
      </c>
      <c r="AP15" s="22">
        <v>63.240200000000002</v>
      </c>
    </row>
    <row r="16" spans="1:42" ht="15.75" x14ac:dyDescent="0.25">
      <c r="A16" s="1">
        <v>12</v>
      </c>
      <c r="B16" s="1" t="s">
        <v>11</v>
      </c>
      <c r="C16" s="17">
        <v>30</v>
      </c>
      <c r="D16" s="22">
        <v>0.81330000000000002</v>
      </c>
      <c r="E16" s="17">
        <v>0</v>
      </c>
      <c r="F16" s="22">
        <v>0</v>
      </c>
      <c r="G16" s="17">
        <v>0</v>
      </c>
      <c r="H16" s="22">
        <v>0</v>
      </c>
      <c r="I16" s="17">
        <v>0</v>
      </c>
      <c r="J16" s="22">
        <v>0</v>
      </c>
      <c r="K16" s="17">
        <v>0</v>
      </c>
      <c r="L16" s="22">
        <v>0</v>
      </c>
      <c r="M16" s="17">
        <f t="shared" si="12"/>
        <v>30</v>
      </c>
      <c r="N16" s="22">
        <f t="shared" si="12"/>
        <v>0.81330000000000002</v>
      </c>
      <c r="O16" s="17">
        <v>31</v>
      </c>
      <c r="P16" s="22">
        <v>1.4607000000000001</v>
      </c>
      <c r="Q16" s="17">
        <v>0</v>
      </c>
      <c r="R16" s="22">
        <v>0</v>
      </c>
      <c r="S16" s="17">
        <v>0</v>
      </c>
      <c r="T16" s="22">
        <v>0</v>
      </c>
      <c r="U16" s="17">
        <v>0</v>
      </c>
      <c r="V16" s="22">
        <v>0</v>
      </c>
      <c r="W16" s="17">
        <v>0</v>
      </c>
      <c r="X16" s="22">
        <v>0</v>
      </c>
      <c r="Y16" s="17">
        <f t="shared" si="13"/>
        <v>31</v>
      </c>
      <c r="Z16" s="22">
        <f t="shared" si="13"/>
        <v>1.4607000000000001</v>
      </c>
      <c r="AA16" s="17">
        <v>0</v>
      </c>
      <c r="AB16" s="22">
        <v>0</v>
      </c>
      <c r="AC16" s="17">
        <v>1</v>
      </c>
      <c r="AD16" s="22">
        <v>8.9999999999999993E-3</v>
      </c>
      <c r="AE16" s="17">
        <v>1</v>
      </c>
      <c r="AF16" s="22">
        <v>0.1573</v>
      </c>
      <c r="AG16" s="17">
        <v>0</v>
      </c>
      <c r="AH16" s="22">
        <v>0</v>
      </c>
      <c r="AI16" s="17">
        <v>0</v>
      </c>
      <c r="AJ16" s="22">
        <v>0</v>
      </c>
      <c r="AK16" s="17">
        <v>1291</v>
      </c>
      <c r="AL16" s="22">
        <v>20.151700000000002</v>
      </c>
      <c r="AM16" s="17">
        <f t="shared" si="14"/>
        <v>1354</v>
      </c>
      <c r="AN16" s="22">
        <f t="shared" si="14"/>
        <v>22.592000000000002</v>
      </c>
      <c r="AO16" s="17">
        <v>810</v>
      </c>
      <c r="AP16" s="22">
        <v>9.9208999999999996</v>
      </c>
    </row>
    <row r="17" spans="1:42" ht="15.75" x14ac:dyDescent="0.25">
      <c r="A17" s="24"/>
      <c r="B17" s="25" t="s">
        <v>136</v>
      </c>
      <c r="C17" s="35">
        <f t="shared" ref="C17:AP17" si="27">SUM(C5:C16)</f>
        <v>63701</v>
      </c>
      <c r="D17" s="30">
        <f t="shared" si="27"/>
        <v>1022.5083000000001</v>
      </c>
      <c r="E17" s="35">
        <f t="shared" si="27"/>
        <v>5569</v>
      </c>
      <c r="F17" s="30">
        <f t="shared" si="27"/>
        <v>135.30600000000001</v>
      </c>
      <c r="G17" s="35">
        <f t="shared" si="27"/>
        <v>11171</v>
      </c>
      <c r="H17" s="30">
        <f t="shared" si="27"/>
        <v>244.45359999999999</v>
      </c>
      <c r="I17" s="35">
        <f t="shared" si="27"/>
        <v>5</v>
      </c>
      <c r="J17" s="30">
        <f t="shared" si="27"/>
        <v>0.66970000000000007</v>
      </c>
      <c r="K17" s="35">
        <f t="shared" si="27"/>
        <v>61</v>
      </c>
      <c r="L17" s="30">
        <f t="shared" si="27"/>
        <v>1.0653999999999999</v>
      </c>
      <c r="M17" s="35">
        <f t="shared" si="27"/>
        <v>69336</v>
      </c>
      <c r="N17" s="30">
        <f t="shared" si="27"/>
        <v>1159.5494000000001</v>
      </c>
      <c r="O17" s="35">
        <f t="shared" si="27"/>
        <v>5053</v>
      </c>
      <c r="P17" s="30">
        <f t="shared" si="27"/>
        <v>179.3646</v>
      </c>
      <c r="Q17" s="35">
        <f t="shared" si="27"/>
        <v>95</v>
      </c>
      <c r="R17" s="30">
        <f t="shared" si="27"/>
        <v>107.78009999999999</v>
      </c>
      <c r="S17" s="35">
        <f t="shared" si="27"/>
        <v>4</v>
      </c>
      <c r="T17" s="30">
        <f t="shared" si="27"/>
        <v>34.822400000000002</v>
      </c>
      <c r="U17" s="35">
        <f t="shared" si="27"/>
        <v>0</v>
      </c>
      <c r="V17" s="30">
        <f t="shared" si="27"/>
        <v>0</v>
      </c>
      <c r="W17" s="35">
        <f t="shared" si="27"/>
        <v>0</v>
      </c>
      <c r="X17" s="30">
        <f t="shared" si="27"/>
        <v>0</v>
      </c>
      <c r="Y17" s="35">
        <f t="shared" si="27"/>
        <v>5152</v>
      </c>
      <c r="Z17" s="30">
        <f t="shared" si="27"/>
        <v>321.96710000000002</v>
      </c>
      <c r="AA17" s="35">
        <v>0</v>
      </c>
      <c r="AB17" s="30">
        <v>0</v>
      </c>
      <c r="AC17" s="35">
        <v>326</v>
      </c>
      <c r="AD17" s="30">
        <v>4.5708000000000002</v>
      </c>
      <c r="AE17" s="35">
        <v>61</v>
      </c>
      <c r="AF17" s="30">
        <v>4.8621999999999996</v>
      </c>
      <c r="AG17" s="35">
        <v>0</v>
      </c>
      <c r="AH17" s="30">
        <v>0</v>
      </c>
      <c r="AI17" s="35">
        <v>20</v>
      </c>
      <c r="AJ17" s="30">
        <v>0.34710000000000002</v>
      </c>
      <c r="AK17" s="35">
        <v>1299</v>
      </c>
      <c r="AL17" s="30">
        <f t="shared" si="27"/>
        <v>20.212700000000002</v>
      </c>
      <c r="AM17" s="35">
        <f t="shared" si="27"/>
        <v>76194</v>
      </c>
      <c r="AN17" s="30">
        <f t="shared" si="27"/>
        <v>1511.5092999999999</v>
      </c>
      <c r="AO17" s="35">
        <f t="shared" si="27"/>
        <v>66637</v>
      </c>
      <c r="AP17" s="30">
        <f t="shared" si="27"/>
        <v>972.94240000000002</v>
      </c>
    </row>
  </sheetData>
  <mergeCells count="26">
    <mergeCell ref="W2:X3"/>
    <mergeCell ref="Y2:Z3"/>
    <mergeCell ref="AA2:AB3"/>
    <mergeCell ref="AC2:AD3"/>
    <mergeCell ref="AE2:AF3"/>
    <mergeCell ref="M2:N3"/>
    <mergeCell ref="O2:P3"/>
    <mergeCell ref="Q2:R3"/>
    <mergeCell ref="S2:T3"/>
    <mergeCell ref="U2:V3"/>
    <mergeCell ref="C1:N1"/>
    <mergeCell ref="O1:Z1"/>
    <mergeCell ref="AA1:AP1"/>
    <mergeCell ref="A2:A4"/>
    <mergeCell ref="B2:B4"/>
    <mergeCell ref="C2:F2"/>
    <mergeCell ref="G2:H3"/>
    <mergeCell ref="I2:J3"/>
    <mergeCell ref="K2:L3"/>
    <mergeCell ref="AK2:AL3"/>
    <mergeCell ref="AM2:AN3"/>
    <mergeCell ref="AO2:AP3"/>
    <mergeCell ref="C3:D3"/>
    <mergeCell ref="E3:F3"/>
    <mergeCell ref="AI2:AJ3"/>
    <mergeCell ref="AG2:AH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0000000}">
          <x14:formula1>
            <xm:f>Parameter!$A$1:$A$4</xm:f>
          </x14:formula1>
          <xm:sqref>C2:C4 B1:B2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3:AP54"/>
  <sheetViews>
    <sheetView topLeftCell="F28" zoomScale="55" zoomScaleNormal="55" workbookViewId="0">
      <selection activeCell="B3" sqref="B3"/>
    </sheetView>
  </sheetViews>
  <sheetFormatPr defaultRowHeight="15" x14ac:dyDescent="0.25"/>
  <cols>
    <col min="1" max="1" width="8.28515625" customWidth="1"/>
    <col min="2" max="2" width="32" customWidth="1"/>
    <col min="3" max="3" width="8.5703125" customWidth="1"/>
    <col min="4" max="4" width="11" customWidth="1"/>
    <col min="5" max="5" width="8.5703125" customWidth="1"/>
    <col min="6" max="6" width="10" customWidth="1"/>
    <col min="7" max="7" width="9" customWidth="1"/>
    <col min="8" max="8" width="10" customWidth="1"/>
    <col min="9" max="9" width="9" customWidth="1"/>
    <col min="10" max="10" width="8.5703125" customWidth="1"/>
    <col min="11" max="11" width="8.7109375" customWidth="1"/>
    <col min="12" max="13" width="9" customWidth="1"/>
    <col min="14" max="14" width="11" customWidth="1"/>
    <col min="15" max="15" width="9" customWidth="1"/>
    <col min="16" max="16" width="10" customWidth="1"/>
    <col min="17" max="17" width="9" customWidth="1"/>
    <col min="18" max="18" width="10" customWidth="1"/>
    <col min="19" max="22" width="9" customWidth="1"/>
    <col min="23" max="24" width="7.5703125" customWidth="1"/>
    <col min="25" max="25" width="8" customWidth="1"/>
    <col min="26" max="26" width="10" customWidth="1"/>
    <col min="27" max="27" width="6.7109375" customWidth="1"/>
    <col min="28" max="28" width="8" customWidth="1"/>
    <col min="29" max="29" width="8.5703125" customWidth="1"/>
    <col min="30" max="30" width="9" customWidth="1"/>
    <col min="31" max="31" width="8.140625" customWidth="1"/>
    <col min="32" max="33" width="9" customWidth="1"/>
    <col min="34" max="34" width="8.5703125" customWidth="1"/>
    <col min="35" max="36" width="8.140625" customWidth="1"/>
    <col min="37" max="37" width="7.5703125" customWidth="1"/>
    <col min="38" max="38" width="10" customWidth="1"/>
    <col min="39" max="39" width="7.5703125" customWidth="1"/>
    <col min="40" max="40" width="11" customWidth="1"/>
    <col min="41" max="41" width="8.28515625" customWidth="1"/>
    <col min="42" max="42" width="11" customWidth="1"/>
  </cols>
  <sheetData>
    <row r="3" spans="1:42" x14ac:dyDescent="0.25">
      <c r="A3" s="27" t="s">
        <v>130</v>
      </c>
      <c r="B3" s="27" t="s">
        <v>150</v>
      </c>
      <c r="C3" s="27" t="s">
        <v>134</v>
      </c>
      <c r="D3" s="27">
        <f>VLOOKUP(C3,Parameter!$A$1:$B$4,2,FALSE)</f>
        <v>10000000</v>
      </c>
    </row>
    <row r="5" spans="1:42" ht="15.75" thickBot="1" x14ac:dyDescent="0.3"/>
    <row r="6" spans="1:42" s="9" customFormat="1" ht="105" x14ac:dyDescent="0.25">
      <c r="A6" s="7" t="s">
        <v>0</v>
      </c>
      <c r="B6" s="19" t="s">
        <v>1</v>
      </c>
      <c r="C6" s="16" t="s">
        <v>62</v>
      </c>
      <c r="D6" s="16" t="s">
        <v>63</v>
      </c>
      <c r="E6" s="16" t="s">
        <v>64</v>
      </c>
      <c r="F6" s="16" t="s">
        <v>65</v>
      </c>
      <c r="G6" s="16" t="s">
        <v>66</v>
      </c>
      <c r="H6" s="16" t="s">
        <v>67</v>
      </c>
      <c r="I6" s="16" t="s">
        <v>68</v>
      </c>
      <c r="J6" s="16" t="s">
        <v>69</v>
      </c>
      <c r="K6" s="16" t="s">
        <v>70</v>
      </c>
      <c r="L6" s="16" t="s">
        <v>71</v>
      </c>
      <c r="M6" s="16" t="s">
        <v>72</v>
      </c>
      <c r="N6" s="16" t="s">
        <v>73</v>
      </c>
      <c r="O6" s="16" t="s">
        <v>74</v>
      </c>
      <c r="P6" s="16" t="s">
        <v>75</v>
      </c>
      <c r="Q6" s="16" t="s">
        <v>76</v>
      </c>
      <c r="R6" s="16" t="s">
        <v>77</v>
      </c>
      <c r="S6" s="16" t="s">
        <v>78</v>
      </c>
      <c r="T6" s="16" t="s">
        <v>79</v>
      </c>
      <c r="U6" s="16" t="s">
        <v>80</v>
      </c>
      <c r="V6" s="16" t="s">
        <v>81</v>
      </c>
      <c r="W6" s="16" t="s">
        <v>82</v>
      </c>
      <c r="X6" s="16" t="s">
        <v>83</v>
      </c>
      <c r="Y6" s="16" t="s">
        <v>84</v>
      </c>
      <c r="Z6" s="16" t="s">
        <v>85</v>
      </c>
      <c r="AA6" s="16" t="s">
        <v>86</v>
      </c>
      <c r="AB6" s="16" t="s">
        <v>87</v>
      </c>
      <c r="AC6" s="16" t="s">
        <v>88</v>
      </c>
      <c r="AD6" s="16" t="s">
        <v>89</v>
      </c>
      <c r="AE6" s="16" t="s">
        <v>90</v>
      </c>
      <c r="AF6" s="16" t="s">
        <v>91</v>
      </c>
      <c r="AG6" s="16" t="s">
        <v>92</v>
      </c>
      <c r="AH6" s="16" t="s">
        <v>93</v>
      </c>
      <c r="AI6" s="16" t="s">
        <v>94</v>
      </c>
      <c r="AJ6" s="16" t="s">
        <v>95</v>
      </c>
      <c r="AK6" s="16" t="s">
        <v>96</v>
      </c>
      <c r="AL6" s="16" t="s">
        <v>97</v>
      </c>
      <c r="AM6" s="16" t="s">
        <v>98</v>
      </c>
      <c r="AN6" s="16" t="s">
        <v>99</v>
      </c>
      <c r="AO6" s="16" t="s">
        <v>100</v>
      </c>
      <c r="AP6" s="10" t="s">
        <v>101</v>
      </c>
    </row>
    <row r="7" spans="1:42" s="9" customFormat="1" ht="105" x14ac:dyDescent="0.25">
      <c r="A7" s="28"/>
      <c r="B7" s="28"/>
      <c r="C7" s="16" t="s">
        <v>63</v>
      </c>
      <c r="D7" s="16" t="s">
        <v>62</v>
      </c>
      <c r="E7" s="16" t="s">
        <v>65</v>
      </c>
      <c r="F7" s="29" t="s">
        <v>64</v>
      </c>
      <c r="G7" s="16" t="s">
        <v>67</v>
      </c>
      <c r="H7" s="16" t="s">
        <v>66</v>
      </c>
      <c r="I7" s="16" t="s">
        <v>69</v>
      </c>
      <c r="J7" s="16" t="s">
        <v>68</v>
      </c>
      <c r="K7" s="16" t="s">
        <v>71</v>
      </c>
      <c r="L7" s="16" t="s">
        <v>70</v>
      </c>
      <c r="M7" s="16" t="s">
        <v>73</v>
      </c>
      <c r="N7" s="16" t="s">
        <v>72</v>
      </c>
      <c r="O7" s="16" t="s">
        <v>75</v>
      </c>
      <c r="P7" s="16" t="s">
        <v>74</v>
      </c>
      <c r="Q7" s="16" t="s">
        <v>77</v>
      </c>
      <c r="R7" s="16" t="s">
        <v>76</v>
      </c>
      <c r="S7" s="16" t="s">
        <v>79</v>
      </c>
      <c r="T7" s="16" t="s">
        <v>78</v>
      </c>
      <c r="U7" s="16" t="s">
        <v>81</v>
      </c>
      <c r="V7" s="16" t="s">
        <v>80</v>
      </c>
      <c r="W7" s="16" t="s">
        <v>83</v>
      </c>
      <c r="X7" s="16" t="s">
        <v>82</v>
      </c>
      <c r="Y7" s="16" t="s">
        <v>85</v>
      </c>
      <c r="Z7" s="16" t="s">
        <v>84</v>
      </c>
      <c r="AA7" s="16" t="s">
        <v>87</v>
      </c>
      <c r="AB7" s="16" t="s">
        <v>86</v>
      </c>
      <c r="AC7" s="16" t="s">
        <v>89</v>
      </c>
      <c r="AD7" s="16" t="s">
        <v>88</v>
      </c>
      <c r="AE7" s="16" t="s">
        <v>91</v>
      </c>
      <c r="AF7" s="16" t="s">
        <v>90</v>
      </c>
      <c r="AG7" s="16" t="s">
        <v>93</v>
      </c>
      <c r="AH7" s="16" t="s">
        <v>92</v>
      </c>
      <c r="AI7" s="16" t="s">
        <v>95</v>
      </c>
      <c r="AJ7" s="16" t="s">
        <v>94</v>
      </c>
      <c r="AK7" s="16" t="s">
        <v>97</v>
      </c>
      <c r="AL7" s="16" t="s">
        <v>96</v>
      </c>
      <c r="AM7" s="16" t="s">
        <v>99</v>
      </c>
      <c r="AN7" s="16" t="s">
        <v>98</v>
      </c>
      <c r="AO7" s="10" t="s">
        <v>101</v>
      </c>
      <c r="AP7" s="16" t="s">
        <v>100</v>
      </c>
    </row>
    <row r="8" spans="1:42" ht="15.75" x14ac:dyDescent="0.25">
      <c r="A8" s="1">
        <v>1</v>
      </c>
      <c r="B8" s="1" t="s">
        <v>2</v>
      </c>
      <c r="C8" s="20" t="e">
        <f>IF(AND((INDEX(#REF!,MATCH($B$3&amp;$B8,#REF!,0),MATCH(C$6,#REF!,0))=0),(INDEX(#REF!,MATCH($B$3&amp;$B8,#REF!,0),MATCH(C$7,#REF!,0))=0)),"Ok",IF(AND(INDEX(#REF!,MATCH($B$3&amp;$B8,#REF!,0),MATCH(C$6,#REF!,0))&gt;0,INDEX(#REF!,MATCH($B$3&amp;$B8,#REF!,0),MATCH(C$7,#REF!,0)&gt;0)),"Ok","Check"))</f>
        <v>#REF!</v>
      </c>
      <c r="D8" s="20" t="e">
        <f>IF(AND((INDEX(#REF!,MATCH($B$3&amp;$B8,#REF!,0),MATCH(D$6,#REF!,0))=0),(INDEX(#REF!,MATCH($B$3&amp;$B8,#REF!,0),MATCH(D$7,#REF!,0))=0)),"Ok",IF(AND(INDEX(#REF!,MATCH($B$3&amp;$B8,#REF!,0),MATCH(D$6,#REF!,0))&gt;0,INDEX(#REF!,MATCH($B$3&amp;$B8,#REF!,0),MATCH(D$7,#REF!,0)&gt;0)),"Ok","Check"))</f>
        <v>#REF!</v>
      </c>
      <c r="E8" s="20" t="e">
        <f>IF(AND((INDEX(#REF!,MATCH($B$3&amp;$B8,#REF!,0),MATCH(E$6,#REF!,0))=0),(INDEX(#REF!,MATCH($B$3&amp;$B8,#REF!,0),MATCH(E$7,#REF!,0))=0)),"Ok",IF(AND(INDEX(#REF!,MATCH($B$3&amp;$B8,#REF!,0),MATCH(E$6,#REF!,0))&gt;0,INDEX(#REF!,MATCH($B$3&amp;$B8,#REF!,0),MATCH(E$7,#REF!,0)&gt;0)),"Ok","Check"))</f>
        <v>#REF!</v>
      </c>
      <c r="F8" s="20" t="e">
        <f>IF(AND((INDEX(#REF!,MATCH($B$3&amp;$B8,#REF!,0),MATCH(F$6,#REF!,0))=0),(INDEX(#REF!,MATCH($B$3&amp;$B8,#REF!,0),MATCH(F$7,#REF!,0))=0)),"Ok",IF(AND(INDEX(#REF!,MATCH($B$3&amp;$B8,#REF!,0),MATCH(F$6,#REF!,0))&gt;0,INDEX(#REF!,MATCH($B$3&amp;$B8,#REF!,0),MATCH(F$7,#REF!,0)&gt;0)),"Ok","Check"))</f>
        <v>#REF!</v>
      </c>
      <c r="G8" s="20" t="e">
        <f>IF(AND((INDEX(#REF!,MATCH($B$3&amp;$B8,#REF!,0),MATCH(G$6,#REF!,0))=0),(INDEX(#REF!,MATCH($B$3&amp;$B8,#REF!,0),MATCH(G$7,#REF!,0))=0)),"Ok",IF(AND(INDEX(#REF!,MATCH($B$3&amp;$B8,#REF!,0),MATCH(G$6,#REF!,0))&gt;0,INDEX(#REF!,MATCH($B$3&amp;$B8,#REF!,0),MATCH(G$7,#REF!,0)&gt;0)),"Ok","Check"))</f>
        <v>#REF!</v>
      </c>
      <c r="H8" s="20" t="e">
        <f>IF(AND((INDEX(#REF!,MATCH($B$3&amp;$B8,#REF!,0),MATCH(H$6,#REF!,0))=0),(INDEX(#REF!,MATCH($B$3&amp;$B8,#REF!,0),MATCH(H$7,#REF!,0))=0)),"Ok",IF(AND(INDEX(#REF!,MATCH($B$3&amp;$B8,#REF!,0),MATCH(H$6,#REF!,0))&gt;0,INDEX(#REF!,MATCH($B$3&amp;$B8,#REF!,0),MATCH(H$7,#REF!,0)&gt;0)),"Ok","Check"))</f>
        <v>#REF!</v>
      </c>
      <c r="I8" s="20" t="e">
        <f>IF(AND((INDEX(#REF!,MATCH($B$3&amp;$B8,#REF!,0),MATCH(I$6,#REF!,0))=0),(INDEX(#REF!,MATCH($B$3&amp;$B8,#REF!,0),MATCH(I$7,#REF!,0))=0)),"Ok",IF(AND(INDEX(#REF!,MATCH($B$3&amp;$B8,#REF!,0),MATCH(I$6,#REF!,0))&gt;0,INDEX(#REF!,MATCH($B$3&amp;$B8,#REF!,0),MATCH(I$7,#REF!,0)&gt;0)),"Ok","Check"))</f>
        <v>#REF!</v>
      </c>
      <c r="J8" s="20" t="e">
        <f>IF(AND((INDEX(#REF!,MATCH($B$3&amp;$B8,#REF!,0),MATCH(J$6,#REF!,0))=0),(INDEX(#REF!,MATCH($B$3&amp;$B8,#REF!,0),MATCH(J$7,#REF!,0))=0)),"Ok",IF(AND(INDEX(#REF!,MATCH($B$3&amp;$B8,#REF!,0),MATCH(J$6,#REF!,0))&gt;0,INDEX(#REF!,MATCH($B$3&amp;$B8,#REF!,0),MATCH(J$7,#REF!,0)&gt;0)),"Ok","Check"))</f>
        <v>#REF!</v>
      </c>
      <c r="K8" s="20" t="e">
        <f>IF(AND((INDEX(#REF!,MATCH($B$3&amp;$B8,#REF!,0),MATCH(K$6,#REF!,0))=0),(INDEX(#REF!,MATCH($B$3&amp;$B8,#REF!,0),MATCH(K$7,#REF!,0))=0)),"Ok",IF(AND(INDEX(#REF!,MATCH($B$3&amp;$B8,#REF!,0),MATCH(K$6,#REF!,0))&gt;0,INDEX(#REF!,MATCH($B$3&amp;$B8,#REF!,0),MATCH(K$7,#REF!,0)&gt;0)),"Ok","Check"))</f>
        <v>#REF!</v>
      </c>
      <c r="L8" s="20" t="e">
        <f>IF(AND((INDEX(#REF!,MATCH($B$3&amp;$B8,#REF!,0),MATCH(L$6,#REF!,0))=0),(INDEX(#REF!,MATCH($B$3&amp;$B8,#REF!,0),MATCH(L$7,#REF!,0))=0)),"Ok",IF(AND(INDEX(#REF!,MATCH($B$3&amp;$B8,#REF!,0),MATCH(L$6,#REF!,0))&gt;0,INDEX(#REF!,MATCH($B$3&amp;$B8,#REF!,0),MATCH(L$7,#REF!,0)&gt;0)),"Ok","Check"))</f>
        <v>#REF!</v>
      </c>
      <c r="M8" s="20" t="e">
        <f>SUM(C8,E8,I8,K8)</f>
        <v>#REF!</v>
      </c>
      <c r="N8" s="22" t="e">
        <f t="shared" ref="N8:N50" si="0">SUM(D8,F8,J8,L8)</f>
        <v>#REF!</v>
      </c>
      <c r="O8" s="20" t="e">
        <f>IF(AND((INDEX(#REF!,MATCH($B$3&amp;$B8,#REF!,0),MATCH(O$6,#REF!,0))=0),(INDEX(#REF!,MATCH($B$3&amp;$B8,#REF!,0),MATCH(O$7,#REF!,0))=0)),"Ok",IF(AND(INDEX(#REF!,MATCH($B$3&amp;$B8,#REF!,0),MATCH(O$6,#REF!,0))&gt;0,INDEX(#REF!,MATCH($B$3&amp;$B8,#REF!,0),MATCH(O$7,#REF!,0)&gt;0)),"Ok","Check"))</f>
        <v>#REF!</v>
      </c>
      <c r="P8" s="20" t="e">
        <f>IF(AND((INDEX(#REF!,MATCH($B$3&amp;$B8,#REF!,0),MATCH(P$6,#REF!,0))=0),(INDEX(#REF!,MATCH($B$3&amp;$B8,#REF!,0),MATCH(P$7,#REF!,0))=0)),"Ok",IF(AND(INDEX(#REF!,MATCH($B$3&amp;$B8,#REF!,0),MATCH(P$6,#REF!,0))&gt;0,INDEX(#REF!,MATCH($B$3&amp;$B8,#REF!,0),MATCH(P$7,#REF!,0)&gt;0)),"Ok","Check"))</f>
        <v>#REF!</v>
      </c>
      <c r="Q8" s="20" t="e">
        <f>IF(AND((INDEX(#REF!,MATCH($B$3&amp;$B8,#REF!,0),MATCH(Q$6,#REF!,0))=0),(INDEX(#REF!,MATCH($B$3&amp;$B8,#REF!,0),MATCH(Q$7,#REF!,0))=0)),"Ok",IF(AND(INDEX(#REF!,MATCH($B$3&amp;$B8,#REF!,0),MATCH(Q$6,#REF!,0))&gt;0,INDEX(#REF!,MATCH($B$3&amp;$B8,#REF!,0),MATCH(Q$7,#REF!,0)&gt;0)),"Ok","Check"))</f>
        <v>#REF!</v>
      </c>
      <c r="R8" s="20" t="e">
        <f>IF(AND((INDEX(#REF!,MATCH($B$3&amp;$B8,#REF!,0),MATCH(R$6,#REF!,0))=0),(INDEX(#REF!,MATCH($B$3&amp;$B8,#REF!,0),MATCH(R$7,#REF!,0))=0)),"Ok",IF(AND(INDEX(#REF!,MATCH($B$3&amp;$B8,#REF!,0),MATCH(R$6,#REF!,0))&gt;0,INDEX(#REF!,MATCH($B$3&amp;$B8,#REF!,0),MATCH(R$7,#REF!,0)&gt;0)),"Ok","Check"))</f>
        <v>#REF!</v>
      </c>
      <c r="S8" s="20" t="e">
        <f>IF(AND((INDEX(#REF!,MATCH($B$3&amp;$B8,#REF!,0),MATCH(S$6,#REF!,0))=0),(INDEX(#REF!,MATCH($B$3&amp;$B8,#REF!,0),MATCH(S$7,#REF!,0))=0)),"Ok",IF(AND(INDEX(#REF!,MATCH($B$3&amp;$B8,#REF!,0),MATCH(S$6,#REF!,0))&gt;0,INDEX(#REF!,MATCH($B$3&amp;$B8,#REF!,0),MATCH(S$7,#REF!,0)&gt;0)),"Ok","Check"))</f>
        <v>#REF!</v>
      </c>
      <c r="T8" s="20" t="e">
        <f>IF(AND((INDEX(#REF!,MATCH($B$3&amp;$B8,#REF!,0),MATCH(T$6,#REF!,0))=0),(INDEX(#REF!,MATCH($B$3&amp;$B8,#REF!,0),MATCH(T$7,#REF!,0))=0)),"Ok",IF(AND(INDEX(#REF!,MATCH($B$3&amp;$B8,#REF!,0),MATCH(T$6,#REF!,0))&gt;0,INDEX(#REF!,MATCH($B$3&amp;$B8,#REF!,0),MATCH(T$7,#REF!,0)&gt;0)),"Ok","Check"))</f>
        <v>#REF!</v>
      </c>
      <c r="U8" s="20" t="e">
        <f>IF(AND((INDEX(#REF!,MATCH($B$3&amp;$B8,#REF!,0),MATCH(U$6,#REF!,0))=0),(INDEX(#REF!,MATCH($B$3&amp;$B8,#REF!,0),MATCH(U$7,#REF!,0))=0)),"Ok",IF(AND(INDEX(#REF!,MATCH($B$3&amp;$B8,#REF!,0),MATCH(U$6,#REF!,0))&gt;0,INDEX(#REF!,MATCH($B$3&amp;$B8,#REF!,0),MATCH(U$7,#REF!,0)&gt;0)),"Ok","Check"))</f>
        <v>#REF!</v>
      </c>
      <c r="V8" s="20" t="e">
        <f>IF(AND((INDEX(#REF!,MATCH($B$3&amp;$B8,#REF!,0),MATCH(V$6,#REF!,0))=0),(INDEX(#REF!,MATCH($B$3&amp;$B8,#REF!,0),MATCH(V$7,#REF!,0))=0)),"Ok",IF(AND(INDEX(#REF!,MATCH($B$3&amp;$B8,#REF!,0),MATCH(V$6,#REF!,0))&gt;0,INDEX(#REF!,MATCH($B$3&amp;$B8,#REF!,0),MATCH(V$7,#REF!,0)&gt;0)),"Ok","Check"))</f>
        <v>#REF!</v>
      </c>
      <c r="W8" s="20" t="e">
        <f>IF(AND((INDEX(#REF!,MATCH($B$3&amp;$B8,#REF!,0),MATCH(W$6,#REF!,0))=0),(INDEX(#REF!,MATCH($B$3&amp;$B8,#REF!,0),MATCH(W$7,#REF!,0))=0)),"Ok",IF(AND(INDEX(#REF!,MATCH($B$3&amp;$B8,#REF!,0),MATCH(W$6,#REF!,0))&gt;0,INDEX(#REF!,MATCH($B$3&amp;$B8,#REF!,0),MATCH(W$7,#REF!,0)&gt;0)),"Ok","Check"))</f>
        <v>#REF!</v>
      </c>
      <c r="X8" s="20" t="e">
        <f>IF(AND((INDEX(#REF!,MATCH($B$3&amp;$B8,#REF!,0),MATCH(X$6,#REF!,0))=0),(INDEX(#REF!,MATCH($B$3&amp;$B8,#REF!,0),MATCH(X$7,#REF!,0))=0)),"Ok",IF(AND(INDEX(#REF!,MATCH($B$3&amp;$B8,#REF!,0),MATCH(X$6,#REF!,0))&gt;0,INDEX(#REF!,MATCH($B$3&amp;$B8,#REF!,0),MATCH(X$7,#REF!,0)&gt;0)),"Ok","Check"))</f>
        <v>#REF!</v>
      </c>
      <c r="Y8" s="20" t="e">
        <f>SUM(O8,Q8,S8,U8,W8)</f>
        <v>#REF!</v>
      </c>
      <c r="Z8" s="22" t="e">
        <f>SUM(P8,R8,T8,V8,X8)</f>
        <v>#REF!</v>
      </c>
      <c r="AA8" s="20" t="e">
        <f>IF(AND((INDEX(#REF!,MATCH($B$3&amp;$B8,#REF!,0),MATCH(AA$6,#REF!,0))=0),(INDEX(#REF!,MATCH($B$3&amp;$B8,#REF!,0),MATCH(AA$7,#REF!,0))=0)),"Ok",IF(AND(INDEX(#REF!,MATCH($B$3&amp;$B8,#REF!,0),MATCH(AA$6,#REF!,0))&gt;0,INDEX(#REF!,MATCH($B$3&amp;$B8,#REF!,0),MATCH(AA$7,#REF!,0)&gt;0)),"Ok","Check"))</f>
        <v>#REF!</v>
      </c>
      <c r="AB8" s="20" t="e">
        <f>IF(AND((INDEX(#REF!,MATCH($B$3&amp;$B8,#REF!,0),MATCH(AB$6,#REF!,0))=0),(INDEX(#REF!,MATCH($B$3&amp;$B8,#REF!,0),MATCH(AB$7,#REF!,0))=0)),"Ok",IF(AND(INDEX(#REF!,MATCH($B$3&amp;$B8,#REF!,0),MATCH(AB$6,#REF!,0))&gt;0,INDEX(#REF!,MATCH($B$3&amp;$B8,#REF!,0),MATCH(AB$7,#REF!,0)&gt;0)),"Ok","Check"))</f>
        <v>#REF!</v>
      </c>
      <c r="AC8" s="20" t="e">
        <f>IF(AND((INDEX(#REF!,MATCH($B$3&amp;$B8,#REF!,0),MATCH(AC$6,#REF!,0))=0),(INDEX(#REF!,MATCH($B$3&amp;$B8,#REF!,0),MATCH(AC$7,#REF!,0))=0)),"Ok",IF(AND(INDEX(#REF!,MATCH($B$3&amp;$B8,#REF!,0),MATCH(AC$6,#REF!,0))&gt;0,INDEX(#REF!,MATCH($B$3&amp;$B8,#REF!,0),MATCH(AC$7,#REF!,0)&gt;0)),"Ok","Check"))</f>
        <v>#REF!</v>
      </c>
      <c r="AD8" s="20" t="e">
        <f>IF(AND((INDEX(#REF!,MATCH($B$3&amp;$B8,#REF!,0),MATCH(AD$6,#REF!,0))=0),(INDEX(#REF!,MATCH($B$3&amp;$B8,#REF!,0),MATCH(AD$7,#REF!,0))=0)),"Ok",IF(AND(INDEX(#REF!,MATCH($B$3&amp;$B8,#REF!,0),MATCH(AD$6,#REF!,0))&gt;0,INDEX(#REF!,MATCH($B$3&amp;$B8,#REF!,0),MATCH(AD$7,#REF!,0)&gt;0)),"Ok","Check"))</f>
        <v>#REF!</v>
      </c>
      <c r="AE8" s="20" t="e">
        <f>IF(AND((INDEX(#REF!,MATCH($B$3&amp;$B8,#REF!,0),MATCH(AE$6,#REF!,0))=0),(INDEX(#REF!,MATCH($B$3&amp;$B8,#REF!,0),MATCH(AE$7,#REF!,0))=0)),"Ok",IF(AND(INDEX(#REF!,MATCH($B$3&amp;$B8,#REF!,0),MATCH(AE$6,#REF!,0))&gt;0,INDEX(#REF!,MATCH($B$3&amp;$B8,#REF!,0),MATCH(AE$7,#REF!,0)&gt;0)),"Ok","Check"))</f>
        <v>#REF!</v>
      </c>
      <c r="AF8" s="20" t="e">
        <f>IF(AND((INDEX(#REF!,MATCH($B$3&amp;$B8,#REF!,0),MATCH(AF$6,#REF!,0))=0),(INDEX(#REF!,MATCH($B$3&amp;$B8,#REF!,0),MATCH(AF$7,#REF!,0))=0)),"Ok",IF(AND(INDEX(#REF!,MATCH($B$3&amp;$B8,#REF!,0),MATCH(AF$6,#REF!,0))&gt;0,INDEX(#REF!,MATCH($B$3&amp;$B8,#REF!,0),MATCH(AF$7,#REF!,0)&gt;0)),"Ok","Check"))</f>
        <v>#REF!</v>
      </c>
      <c r="AG8" s="20" t="e">
        <f>IF(AND((INDEX(#REF!,MATCH($B$3&amp;$B8,#REF!,0),MATCH(AG$6,#REF!,0))=0),(INDEX(#REF!,MATCH($B$3&amp;$B8,#REF!,0),MATCH(AG$7,#REF!,0))=0)),"Ok",IF(AND(INDEX(#REF!,MATCH($B$3&amp;$B8,#REF!,0),MATCH(AG$6,#REF!,0))&gt;0,INDEX(#REF!,MATCH($B$3&amp;$B8,#REF!,0),MATCH(AG$7,#REF!,0)&gt;0)),"Ok","Check"))</f>
        <v>#REF!</v>
      </c>
      <c r="AH8" s="20" t="e">
        <f>IF(AND((INDEX(#REF!,MATCH($B$3&amp;$B8,#REF!,0),MATCH(AH$6,#REF!,0))=0),(INDEX(#REF!,MATCH($B$3&amp;$B8,#REF!,0),MATCH(AH$7,#REF!,0))=0)),"Ok",IF(AND(INDEX(#REF!,MATCH($B$3&amp;$B8,#REF!,0),MATCH(AH$6,#REF!,0))&gt;0,INDEX(#REF!,MATCH($B$3&amp;$B8,#REF!,0),MATCH(AH$7,#REF!,0)&gt;0)),"Ok","Check"))</f>
        <v>#REF!</v>
      </c>
      <c r="AI8" s="20" t="e">
        <f>IF(AND((INDEX(#REF!,MATCH($B$3&amp;$B8,#REF!,0),MATCH(AI$6,#REF!,0))=0),(INDEX(#REF!,MATCH($B$3&amp;$B8,#REF!,0),MATCH(AI$7,#REF!,0))=0)),"Ok",IF(AND(INDEX(#REF!,MATCH($B$3&amp;$B8,#REF!,0),MATCH(AI$6,#REF!,0))&gt;0,INDEX(#REF!,MATCH($B$3&amp;$B8,#REF!,0),MATCH(AI$7,#REF!,0)&gt;0)),"Ok","Check"))</f>
        <v>#REF!</v>
      </c>
      <c r="AJ8" s="20" t="e">
        <f>IF(AND((INDEX(#REF!,MATCH($B$3&amp;$B8,#REF!,0),MATCH(AJ$6,#REF!,0))=0),(INDEX(#REF!,MATCH($B$3&amp;$B8,#REF!,0),MATCH(AJ$7,#REF!,0))=0)),"Ok",IF(AND(INDEX(#REF!,MATCH($B$3&amp;$B8,#REF!,0),MATCH(AJ$6,#REF!,0))&gt;0,INDEX(#REF!,MATCH($B$3&amp;$B8,#REF!,0),MATCH(AJ$7,#REF!,0)&gt;0)),"Ok","Check"))</f>
        <v>#REF!</v>
      </c>
      <c r="AK8" s="20" t="e">
        <f>IF(AND((INDEX(#REF!,MATCH($B$3&amp;$B8,#REF!,0),MATCH(AK$6,#REF!,0))=0),(INDEX(#REF!,MATCH($B$3&amp;$B8,#REF!,0),MATCH(AK$7,#REF!,0))=0)),"Ok",IF(AND(INDEX(#REF!,MATCH($B$3&amp;$B8,#REF!,0),MATCH(AK$6,#REF!,0))&gt;0,INDEX(#REF!,MATCH($B$3&amp;$B8,#REF!,0),MATCH(AK$7,#REF!,0)&gt;0)),"Ok","Check"))</f>
        <v>#REF!</v>
      </c>
      <c r="AL8" s="20" t="e">
        <f>IF(AND((INDEX(#REF!,MATCH($B$3&amp;$B8,#REF!,0),MATCH(AL$6,#REF!,0))=0),(INDEX(#REF!,MATCH($B$3&amp;$B8,#REF!,0),MATCH(AL$7,#REF!,0))=0)),"Ok",IF(AND(INDEX(#REF!,MATCH($B$3&amp;$B8,#REF!,0),MATCH(AL$6,#REF!,0))&gt;0,INDEX(#REF!,MATCH($B$3&amp;$B8,#REF!,0),MATCH(AL$7,#REF!,0)&gt;0)),"Ok","Check"))</f>
        <v>#REF!</v>
      </c>
      <c r="AM8" s="20" t="e">
        <f>SUM(M8,Y8,AA8,AC8,AE8,AG8,AI8,AK8)</f>
        <v>#REF!</v>
      </c>
      <c r="AN8" s="21" t="e">
        <f>SUM(N8,Z8,AB8,AD8,AF8,AH8,AJ8,AL8)</f>
        <v>#REF!</v>
      </c>
      <c r="AO8" s="20" t="e">
        <f>IF(AND((INDEX(#REF!,MATCH($B$3&amp;$B8,#REF!,0),MATCH(AO$6,#REF!,0))=0),(INDEX(#REF!,MATCH($B$3&amp;$B8,#REF!,0),MATCH(AO$7,#REF!,0))=0)),"Ok",IF(AND(INDEX(#REF!,MATCH($B$3&amp;$B8,#REF!,0),MATCH(AO$6,#REF!,0))&gt;0,INDEX(#REF!,MATCH($B$3&amp;$B8,#REF!,0),MATCH(AO$7,#REF!,0)&gt;0)),"Ok","Check"))</f>
        <v>#REF!</v>
      </c>
      <c r="AP8" s="20" t="e">
        <f>IF(AND((INDEX(#REF!,MATCH($B$3&amp;$B8,#REF!,0),MATCH(AP$6,#REF!,0))=0),(INDEX(#REF!,MATCH($B$3&amp;$B8,#REF!,0),MATCH(AP$7,#REF!,0))=0)),"Ok",IF(AND(INDEX(#REF!,MATCH($B$3&amp;$B8,#REF!,0),MATCH(AP$6,#REF!,0))&gt;0,INDEX(#REF!,MATCH($B$3&amp;$B8,#REF!,0),MATCH(AP$7,#REF!,0)&gt;0)),"Ok","Check"))</f>
        <v>#REF!</v>
      </c>
    </row>
    <row r="9" spans="1:42" ht="15.75" x14ac:dyDescent="0.25">
      <c r="A9" s="1">
        <v>2</v>
      </c>
      <c r="B9" s="1" t="s">
        <v>3</v>
      </c>
      <c r="C9" s="20" t="e">
        <f>IF(AND((INDEX(#REF!,MATCH($B$3&amp;$B9,#REF!,0),MATCH(C$6,#REF!,0))=0),(INDEX(#REF!,MATCH($B$3&amp;$B9,#REF!,0),MATCH(C$7,#REF!,0))=0)),"Ok",IF(AND(INDEX(#REF!,MATCH($B$3&amp;$B9,#REF!,0),MATCH(C$6,#REF!,0))&gt;0,INDEX(#REF!,MATCH($B$3&amp;$B9,#REF!,0),MATCH(C$7,#REF!,0)&gt;0)),"Ok","Check"))</f>
        <v>#REF!</v>
      </c>
      <c r="D9" s="20" t="e">
        <f>IF(AND((INDEX(#REF!,MATCH($B$3&amp;$B9,#REF!,0),MATCH(D$6,#REF!,0))=0),(INDEX(#REF!,MATCH($B$3&amp;$B9,#REF!,0),MATCH(D$7,#REF!,0))=0)),"Ok",IF(AND(INDEX(#REF!,MATCH($B$3&amp;$B9,#REF!,0),MATCH(D$6,#REF!,0))&gt;0,INDEX(#REF!,MATCH($B$3&amp;$B9,#REF!,0),MATCH(D$7,#REF!,0)&gt;0)),"Ok","Check"))</f>
        <v>#REF!</v>
      </c>
      <c r="E9" s="20" t="e">
        <f>IF(AND((INDEX(#REF!,MATCH($B$3&amp;$B9,#REF!,0),MATCH(E$6,#REF!,0))=0),(INDEX(#REF!,MATCH($B$3&amp;$B9,#REF!,0),MATCH(E$7,#REF!,0))=0)),"Ok",IF(AND(INDEX(#REF!,MATCH($B$3&amp;$B9,#REF!,0),MATCH(E$6,#REF!,0))&gt;0,INDEX(#REF!,MATCH($B$3&amp;$B9,#REF!,0),MATCH(E$7,#REF!,0)&gt;0)),"Ok","Check"))</f>
        <v>#REF!</v>
      </c>
      <c r="F9" s="20" t="e">
        <f>IF(AND((INDEX(#REF!,MATCH($B$3&amp;$B9,#REF!,0),MATCH(F$6,#REF!,0))=0),(INDEX(#REF!,MATCH($B$3&amp;$B9,#REF!,0),MATCH(F$7,#REF!,0))=0)),"Ok",IF(AND(INDEX(#REF!,MATCH($B$3&amp;$B9,#REF!,0),MATCH(F$6,#REF!,0))&gt;0,INDEX(#REF!,MATCH($B$3&amp;$B9,#REF!,0),MATCH(F$7,#REF!,0)&gt;0)),"Ok","Check"))</f>
        <v>#REF!</v>
      </c>
      <c r="G9" s="20" t="e">
        <f>IF(AND((INDEX(#REF!,MATCH($B$3&amp;$B9,#REF!,0),MATCH(G$6,#REF!,0))=0),(INDEX(#REF!,MATCH($B$3&amp;$B9,#REF!,0),MATCH(G$7,#REF!,0))=0)),"Ok",IF(AND(INDEX(#REF!,MATCH($B$3&amp;$B9,#REF!,0),MATCH(G$6,#REF!,0))&gt;0,INDEX(#REF!,MATCH($B$3&amp;$B9,#REF!,0),MATCH(G$7,#REF!,0)&gt;0)),"Ok","Check"))</f>
        <v>#REF!</v>
      </c>
      <c r="H9" s="20" t="e">
        <f>IF(AND((INDEX(#REF!,MATCH($B$3&amp;$B9,#REF!,0),MATCH(H$6,#REF!,0))=0),(INDEX(#REF!,MATCH($B$3&amp;$B9,#REF!,0),MATCH(H$7,#REF!,0))=0)),"Ok",IF(AND(INDEX(#REF!,MATCH($B$3&amp;$B9,#REF!,0),MATCH(H$6,#REF!,0))&gt;0,INDEX(#REF!,MATCH($B$3&amp;$B9,#REF!,0),MATCH(H$7,#REF!,0)&gt;0)),"Ok","Check"))</f>
        <v>#REF!</v>
      </c>
      <c r="I9" s="20" t="e">
        <f>IF(AND((INDEX(#REF!,MATCH($B$3&amp;$B9,#REF!,0),MATCH(I$6,#REF!,0))=0),(INDEX(#REF!,MATCH($B$3&amp;$B9,#REF!,0),MATCH(I$7,#REF!,0))=0)),"Ok",IF(AND(INDEX(#REF!,MATCH($B$3&amp;$B9,#REF!,0),MATCH(I$6,#REF!,0))&gt;0,INDEX(#REF!,MATCH($B$3&amp;$B9,#REF!,0),MATCH(I$7,#REF!,0)&gt;0)),"Ok","Check"))</f>
        <v>#REF!</v>
      </c>
      <c r="J9" s="20" t="e">
        <f>IF(AND((INDEX(#REF!,MATCH($B$3&amp;$B9,#REF!,0),MATCH(J$6,#REF!,0))=0),(INDEX(#REF!,MATCH($B$3&amp;$B9,#REF!,0),MATCH(J$7,#REF!,0))=0)),"Ok",IF(AND(INDEX(#REF!,MATCH($B$3&amp;$B9,#REF!,0),MATCH(J$6,#REF!,0))&gt;0,INDEX(#REF!,MATCH($B$3&amp;$B9,#REF!,0),MATCH(J$7,#REF!,0)&gt;0)),"Ok","Check"))</f>
        <v>#REF!</v>
      </c>
      <c r="K9" s="20" t="e">
        <f>IF(AND((INDEX(#REF!,MATCH($B$3&amp;$B9,#REF!,0),MATCH(K$6,#REF!,0))=0),(INDEX(#REF!,MATCH($B$3&amp;$B9,#REF!,0),MATCH(K$7,#REF!,0))=0)),"Ok",IF(AND(INDEX(#REF!,MATCH($B$3&amp;$B9,#REF!,0),MATCH(K$6,#REF!,0))&gt;0,INDEX(#REF!,MATCH($B$3&amp;$B9,#REF!,0),MATCH(K$7,#REF!,0)&gt;0)),"Ok","Check"))</f>
        <v>#REF!</v>
      </c>
      <c r="L9" s="20" t="e">
        <f>IF(AND((INDEX(#REF!,MATCH($B$3&amp;$B9,#REF!,0),MATCH(L$6,#REF!,0))=0),(INDEX(#REF!,MATCH($B$3&amp;$B9,#REF!,0),MATCH(L$7,#REF!,0))=0)),"Ok",IF(AND(INDEX(#REF!,MATCH($B$3&amp;$B9,#REF!,0),MATCH(L$6,#REF!,0))&gt;0,INDEX(#REF!,MATCH($B$3&amp;$B9,#REF!,0),MATCH(L$7,#REF!,0)&gt;0)),"Ok","Check"))</f>
        <v>#REF!</v>
      </c>
      <c r="M9" s="20" t="e">
        <f t="shared" ref="M9:M50" si="1">SUM(C9,E9,I9,K9)</f>
        <v>#REF!</v>
      </c>
      <c r="N9" s="22" t="e">
        <f t="shared" si="0"/>
        <v>#REF!</v>
      </c>
      <c r="O9" s="20" t="e">
        <f>IF(AND((INDEX(#REF!,MATCH($B$3&amp;$B9,#REF!,0),MATCH(O$6,#REF!,0))=0),(INDEX(#REF!,MATCH($B$3&amp;$B9,#REF!,0),MATCH(O$7,#REF!,0))=0)),"Ok",IF(AND(INDEX(#REF!,MATCH($B$3&amp;$B9,#REF!,0),MATCH(O$6,#REF!,0))&gt;0,INDEX(#REF!,MATCH($B$3&amp;$B9,#REF!,0),MATCH(O$7,#REF!,0)&gt;0)),"Ok","Check"))</f>
        <v>#REF!</v>
      </c>
      <c r="P9" s="20" t="e">
        <f>IF(AND((INDEX(#REF!,MATCH($B$3&amp;$B9,#REF!,0),MATCH(P$6,#REF!,0))=0),(INDEX(#REF!,MATCH($B$3&amp;$B9,#REF!,0),MATCH(P$7,#REF!,0))=0)),"Ok",IF(AND(INDEX(#REF!,MATCH($B$3&amp;$B9,#REF!,0),MATCH(P$6,#REF!,0))&gt;0,INDEX(#REF!,MATCH($B$3&amp;$B9,#REF!,0),MATCH(P$7,#REF!,0)&gt;0)),"Ok","Check"))</f>
        <v>#REF!</v>
      </c>
      <c r="Q9" s="20" t="e">
        <f>IF(AND((INDEX(#REF!,MATCH($B$3&amp;$B9,#REF!,0),MATCH(Q$6,#REF!,0))=0),(INDEX(#REF!,MATCH($B$3&amp;$B9,#REF!,0),MATCH(Q$7,#REF!,0))=0)),"Ok",IF(AND(INDEX(#REF!,MATCH($B$3&amp;$B9,#REF!,0),MATCH(Q$6,#REF!,0))&gt;0,INDEX(#REF!,MATCH($B$3&amp;$B9,#REF!,0),MATCH(Q$7,#REF!,0)&gt;0)),"Ok","Check"))</f>
        <v>#REF!</v>
      </c>
      <c r="R9" s="20" t="e">
        <f>IF(AND((INDEX(#REF!,MATCH($B$3&amp;$B9,#REF!,0),MATCH(R$6,#REF!,0))=0),(INDEX(#REF!,MATCH($B$3&amp;$B9,#REF!,0),MATCH(R$7,#REF!,0))=0)),"Ok",IF(AND(INDEX(#REF!,MATCH($B$3&amp;$B9,#REF!,0),MATCH(R$6,#REF!,0))&gt;0,INDEX(#REF!,MATCH($B$3&amp;$B9,#REF!,0),MATCH(R$7,#REF!,0)&gt;0)),"Ok","Check"))</f>
        <v>#REF!</v>
      </c>
      <c r="S9" s="20" t="e">
        <f>IF(AND((INDEX(#REF!,MATCH($B$3&amp;$B9,#REF!,0),MATCH(S$6,#REF!,0))=0),(INDEX(#REF!,MATCH($B$3&amp;$B9,#REF!,0),MATCH(S$7,#REF!,0))=0)),"Ok",IF(AND(INDEX(#REF!,MATCH($B$3&amp;$B9,#REF!,0),MATCH(S$6,#REF!,0))&gt;0,INDEX(#REF!,MATCH($B$3&amp;$B9,#REF!,0),MATCH(S$7,#REF!,0)&gt;0)),"Ok","Check"))</f>
        <v>#REF!</v>
      </c>
      <c r="T9" s="20" t="e">
        <f>IF(AND((INDEX(#REF!,MATCH($B$3&amp;$B9,#REF!,0),MATCH(T$6,#REF!,0))=0),(INDEX(#REF!,MATCH($B$3&amp;$B9,#REF!,0),MATCH(T$7,#REF!,0))=0)),"Ok",IF(AND(INDEX(#REF!,MATCH($B$3&amp;$B9,#REF!,0),MATCH(T$6,#REF!,0))&gt;0,INDEX(#REF!,MATCH($B$3&amp;$B9,#REF!,0),MATCH(T$7,#REF!,0)&gt;0)),"Ok","Check"))</f>
        <v>#REF!</v>
      </c>
      <c r="U9" s="20" t="e">
        <f>IF(AND((INDEX(#REF!,MATCH($B$3&amp;$B9,#REF!,0),MATCH(U$6,#REF!,0))=0),(INDEX(#REF!,MATCH($B$3&amp;$B9,#REF!,0),MATCH(U$7,#REF!,0))=0)),"Ok",IF(AND(INDEX(#REF!,MATCH($B$3&amp;$B9,#REF!,0),MATCH(U$6,#REF!,0))&gt;0,INDEX(#REF!,MATCH($B$3&amp;$B9,#REF!,0),MATCH(U$7,#REF!,0)&gt;0)),"Ok","Check"))</f>
        <v>#REF!</v>
      </c>
      <c r="V9" s="20" t="e">
        <f>IF(AND((INDEX(#REF!,MATCH($B$3&amp;$B9,#REF!,0),MATCH(V$6,#REF!,0))=0),(INDEX(#REF!,MATCH($B$3&amp;$B9,#REF!,0),MATCH(V$7,#REF!,0))=0)),"Ok",IF(AND(INDEX(#REF!,MATCH($B$3&amp;$B9,#REF!,0),MATCH(V$6,#REF!,0))&gt;0,INDEX(#REF!,MATCH($B$3&amp;$B9,#REF!,0),MATCH(V$7,#REF!,0)&gt;0)),"Ok","Check"))</f>
        <v>#REF!</v>
      </c>
      <c r="W9" s="20" t="e">
        <f>IF(AND((INDEX(#REF!,MATCH($B$3&amp;$B9,#REF!,0),MATCH(W$6,#REF!,0))=0),(INDEX(#REF!,MATCH($B$3&amp;$B9,#REF!,0),MATCH(W$7,#REF!,0))=0)),"Ok",IF(AND(INDEX(#REF!,MATCH($B$3&amp;$B9,#REF!,0),MATCH(W$6,#REF!,0))&gt;0,INDEX(#REF!,MATCH($B$3&amp;$B9,#REF!,0),MATCH(W$7,#REF!,0)&gt;0)),"Ok","Check"))</f>
        <v>#REF!</v>
      </c>
      <c r="X9" s="20" t="e">
        <f>IF(AND((INDEX(#REF!,MATCH($B$3&amp;$B9,#REF!,0),MATCH(X$6,#REF!,0))=0),(INDEX(#REF!,MATCH($B$3&amp;$B9,#REF!,0),MATCH(X$7,#REF!,0))=0)),"Ok",IF(AND(INDEX(#REF!,MATCH($B$3&amp;$B9,#REF!,0),MATCH(X$6,#REF!,0))&gt;0,INDEX(#REF!,MATCH($B$3&amp;$B9,#REF!,0),MATCH(X$7,#REF!,0)&gt;0)),"Ok","Check"))</f>
        <v>#REF!</v>
      </c>
      <c r="Y9" s="20" t="e">
        <f t="shared" ref="Y9:Z50" si="2">SUM(O9,Q9,S9,U9,W9)</f>
        <v>#REF!</v>
      </c>
      <c r="Z9" s="22" t="e">
        <f t="shared" si="2"/>
        <v>#REF!</v>
      </c>
      <c r="AA9" s="20" t="e">
        <f>IF(AND((INDEX(#REF!,MATCH($B$3&amp;$B9,#REF!,0),MATCH(AA$6,#REF!,0))=0),(INDEX(#REF!,MATCH($B$3&amp;$B9,#REF!,0),MATCH(AA$7,#REF!,0))=0)),"Ok",IF(AND(INDEX(#REF!,MATCH($B$3&amp;$B9,#REF!,0),MATCH(AA$6,#REF!,0))&gt;0,INDEX(#REF!,MATCH($B$3&amp;$B9,#REF!,0),MATCH(AA$7,#REF!,0)&gt;0)),"Ok","Check"))</f>
        <v>#REF!</v>
      </c>
      <c r="AB9" s="20" t="e">
        <f>IF(AND((INDEX(#REF!,MATCH($B$3&amp;$B9,#REF!,0),MATCH(AB$6,#REF!,0))=0),(INDEX(#REF!,MATCH($B$3&amp;$B9,#REF!,0),MATCH(AB$7,#REF!,0))=0)),"Ok",IF(AND(INDEX(#REF!,MATCH($B$3&amp;$B9,#REF!,0),MATCH(AB$6,#REF!,0))&gt;0,INDEX(#REF!,MATCH($B$3&amp;$B9,#REF!,0),MATCH(AB$7,#REF!,0)&gt;0)),"Ok","Check"))</f>
        <v>#REF!</v>
      </c>
      <c r="AC9" s="20" t="e">
        <f>IF(AND((INDEX(#REF!,MATCH($B$3&amp;$B9,#REF!,0),MATCH(AC$6,#REF!,0))=0),(INDEX(#REF!,MATCH($B$3&amp;$B9,#REF!,0),MATCH(AC$7,#REF!,0))=0)),"Ok",IF(AND(INDEX(#REF!,MATCH($B$3&amp;$B9,#REF!,0),MATCH(AC$6,#REF!,0))&gt;0,INDEX(#REF!,MATCH($B$3&amp;$B9,#REF!,0),MATCH(AC$7,#REF!,0)&gt;0)),"Ok","Check"))</f>
        <v>#REF!</v>
      </c>
      <c r="AD9" s="20" t="e">
        <f>IF(AND((INDEX(#REF!,MATCH($B$3&amp;$B9,#REF!,0),MATCH(AD$6,#REF!,0))=0),(INDEX(#REF!,MATCH($B$3&amp;$B9,#REF!,0),MATCH(AD$7,#REF!,0))=0)),"Ok",IF(AND(INDEX(#REF!,MATCH($B$3&amp;$B9,#REF!,0),MATCH(AD$6,#REF!,0))&gt;0,INDEX(#REF!,MATCH($B$3&amp;$B9,#REF!,0),MATCH(AD$7,#REF!,0)&gt;0)),"Ok","Check"))</f>
        <v>#REF!</v>
      </c>
      <c r="AE9" s="20" t="e">
        <f>IF(AND((INDEX(#REF!,MATCH($B$3&amp;$B9,#REF!,0),MATCH(AE$6,#REF!,0))=0),(INDEX(#REF!,MATCH($B$3&amp;$B9,#REF!,0),MATCH(AE$7,#REF!,0))=0)),"Ok",IF(AND(INDEX(#REF!,MATCH($B$3&amp;$B9,#REF!,0),MATCH(AE$6,#REF!,0))&gt;0,INDEX(#REF!,MATCH($B$3&amp;$B9,#REF!,0),MATCH(AE$7,#REF!,0)&gt;0)),"Ok","Check"))</f>
        <v>#REF!</v>
      </c>
      <c r="AF9" s="20" t="e">
        <f>IF(AND((INDEX(#REF!,MATCH($B$3&amp;$B9,#REF!,0),MATCH(AF$6,#REF!,0))=0),(INDEX(#REF!,MATCH($B$3&amp;$B9,#REF!,0),MATCH(AF$7,#REF!,0))=0)),"Ok",IF(AND(INDEX(#REF!,MATCH($B$3&amp;$B9,#REF!,0),MATCH(AF$6,#REF!,0))&gt;0,INDEX(#REF!,MATCH($B$3&amp;$B9,#REF!,0),MATCH(AF$7,#REF!,0)&gt;0)),"Ok","Check"))</f>
        <v>#REF!</v>
      </c>
      <c r="AG9" s="20" t="e">
        <f>IF(AND((INDEX(#REF!,MATCH($B$3&amp;$B9,#REF!,0),MATCH(AG$6,#REF!,0))=0),(INDEX(#REF!,MATCH($B$3&amp;$B9,#REF!,0),MATCH(AG$7,#REF!,0))=0)),"Ok",IF(AND(INDEX(#REF!,MATCH($B$3&amp;$B9,#REF!,0),MATCH(AG$6,#REF!,0))&gt;0,INDEX(#REF!,MATCH($B$3&amp;$B9,#REF!,0),MATCH(AG$7,#REF!,0)&gt;0)),"Ok","Check"))</f>
        <v>#REF!</v>
      </c>
      <c r="AH9" s="20" t="e">
        <f>IF(AND((INDEX(#REF!,MATCH($B$3&amp;$B9,#REF!,0),MATCH(AH$6,#REF!,0))=0),(INDEX(#REF!,MATCH($B$3&amp;$B9,#REF!,0),MATCH(AH$7,#REF!,0))=0)),"Ok",IF(AND(INDEX(#REF!,MATCH($B$3&amp;$B9,#REF!,0),MATCH(AH$6,#REF!,0))&gt;0,INDEX(#REF!,MATCH($B$3&amp;$B9,#REF!,0),MATCH(AH$7,#REF!,0)&gt;0)),"Ok","Check"))</f>
        <v>#REF!</v>
      </c>
      <c r="AI9" s="20" t="e">
        <f>IF(AND((INDEX(#REF!,MATCH($B$3&amp;$B9,#REF!,0),MATCH(AI$6,#REF!,0))=0),(INDEX(#REF!,MATCH($B$3&amp;$B9,#REF!,0),MATCH(AI$7,#REF!,0))=0)),"Ok",IF(AND(INDEX(#REF!,MATCH($B$3&amp;$B9,#REF!,0),MATCH(AI$6,#REF!,0))&gt;0,INDEX(#REF!,MATCH($B$3&amp;$B9,#REF!,0),MATCH(AI$7,#REF!,0)&gt;0)),"Ok","Check"))</f>
        <v>#REF!</v>
      </c>
      <c r="AJ9" s="20" t="e">
        <f>IF(AND((INDEX(#REF!,MATCH($B$3&amp;$B9,#REF!,0),MATCH(AJ$6,#REF!,0))=0),(INDEX(#REF!,MATCH($B$3&amp;$B9,#REF!,0),MATCH(AJ$7,#REF!,0))=0)),"Ok",IF(AND(INDEX(#REF!,MATCH($B$3&amp;$B9,#REF!,0),MATCH(AJ$6,#REF!,0))&gt;0,INDEX(#REF!,MATCH($B$3&amp;$B9,#REF!,0),MATCH(AJ$7,#REF!,0)&gt;0)),"Ok","Check"))</f>
        <v>#REF!</v>
      </c>
      <c r="AK9" s="20" t="e">
        <f>IF(AND((INDEX(#REF!,MATCH($B$3&amp;$B9,#REF!,0),MATCH(AK$6,#REF!,0))=0),(INDEX(#REF!,MATCH($B$3&amp;$B9,#REF!,0),MATCH(AK$7,#REF!,0))=0)),"Ok",IF(AND(INDEX(#REF!,MATCH($B$3&amp;$B9,#REF!,0),MATCH(AK$6,#REF!,0))&gt;0,INDEX(#REF!,MATCH($B$3&amp;$B9,#REF!,0),MATCH(AK$7,#REF!,0)&gt;0)),"Ok","Check"))</f>
        <v>#REF!</v>
      </c>
      <c r="AL9" s="20" t="e">
        <f>IF(AND((INDEX(#REF!,MATCH($B$3&amp;$B9,#REF!,0),MATCH(AL$6,#REF!,0))=0),(INDEX(#REF!,MATCH($B$3&amp;$B9,#REF!,0),MATCH(AL$7,#REF!,0))=0)),"Ok",IF(AND(INDEX(#REF!,MATCH($B$3&amp;$B9,#REF!,0),MATCH(AL$6,#REF!,0))&gt;0,INDEX(#REF!,MATCH($B$3&amp;$B9,#REF!,0),MATCH(AL$7,#REF!,0)&gt;0)),"Ok","Check"))</f>
        <v>#REF!</v>
      </c>
      <c r="AM9" s="20" t="e">
        <f t="shared" ref="AM9:AN50" si="3">SUM(M9,Y9,AA9,AC9,AE9,AG9,AI9,AK9)</f>
        <v>#REF!</v>
      </c>
      <c r="AN9" s="21" t="e">
        <f t="shared" si="3"/>
        <v>#REF!</v>
      </c>
      <c r="AO9" s="20" t="e">
        <f>IF(AND((INDEX(#REF!,MATCH($B$3&amp;$B9,#REF!,0),MATCH(AO$6,#REF!,0))=0),(INDEX(#REF!,MATCH($B$3&amp;$B9,#REF!,0),MATCH(AO$7,#REF!,0))=0)),"Ok",IF(AND(INDEX(#REF!,MATCH($B$3&amp;$B9,#REF!,0),MATCH(AO$6,#REF!,0))&gt;0,INDEX(#REF!,MATCH($B$3&amp;$B9,#REF!,0),MATCH(AO$7,#REF!,0)&gt;0)),"Ok","Check"))</f>
        <v>#REF!</v>
      </c>
      <c r="AP9" s="20" t="e">
        <f>IF(AND((INDEX(#REF!,MATCH($B$3&amp;$B9,#REF!,0),MATCH(AP$6,#REF!,0))=0),(INDEX(#REF!,MATCH($B$3&amp;$B9,#REF!,0),MATCH(AP$7,#REF!,0))=0)),"Ok",IF(AND(INDEX(#REF!,MATCH($B$3&amp;$B9,#REF!,0),MATCH(AP$6,#REF!,0))&gt;0,INDEX(#REF!,MATCH($B$3&amp;$B9,#REF!,0),MATCH(AP$7,#REF!,0)&gt;0)),"Ok","Check"))</f>
        <v>#REF!</v>
      </c>
    </row>
    <row r="10" spans="1:42" ht="15.75" x14ac:dyDescent="0.25">
      <c r="A10" s="1">
        <v>3</v>
      </c>
      <c r="B10" s="1" t="s">
        <v>4</v>
      </c>
      <c r="C10" s="20" t="e">
        <f>IF(AND((INDEX(#REF!,MATCH($B$3&amp;$B10,#REF!,0),MATCH(C$6,#REF!,0))=0),(INDEX(#REF!,MATCH($B$3&amp;$B10,#REF!,0),MATCH(C$7,#REF!,0))=0)),"Ok",IF(AND(INDEX(#REF!,MATCH($B$3&amp;$B10,#REF!,0),MATCH(C$6,#REF!,0))&gt;0,INDEX(#REF!,MATCH($B$3&amp;$B10,#REF!,0),MATCH(C$7,#REF!,0)&gt;0)),"Ok","Check"))</f>
        <v>#REF!</v>
      </c>
      <c r="D10" s="20" t="e">
        <f>IF(AND((INDEX(#REF!,MATCH($B$3&amp;$B10,#REF!,0),MATCH(D$6,#REF!,0))=0),(INDEX(#REF!,MATCH($B$3&amp;$B10,#REF!,0),MATCH(D$7,#REF!,0))=0)),"Ok",IF(AND(INDEX(#REF!,MATCH($B$3&amp;$B10,#REF!,0),MATCH(D$6,#REF!,0))&gt;0,INDEX(#REF!,MATCH($B$3&amp;$B10,#REF!,0),MATCH(D$7,#REF!,0)&gt;0)),"Ok","Check"))</f>
        <v>#REF!</v>
      </c>
      <c r="E10" s="20" t="e">
        <f>IF(AND((INDEX(#REF!,MATCH($B$3&amp;$B10,#REF!,0),MATCH(E$6,#REF!,0))=0),(INDEX(#REF!,MATCH($B$3&amp;$B10,#REF!,0),MATCH(E$7,#REF!,0))=0)),"Ok",IF(AND(INDEX(#REF!,MATCH($B$3&amp;$B10,#REF!,0),MATCH(E$6,#REF!,0))&gt;0,INDEX(#REF!,MATCH($B$3&amp;$B10,#REF!,0),MATCH(E$7,#REF!,0)&gt;0)),"Ok","Check"))</f>
        <v>#REF!</v>
      </c>
      <c r="F10" s="20" t="e">
        <f>IF(AND((INDEX(#REF!,MATCH($B$3&amp;$B10,#REF!,0),MATCH(F$6,#REF!,0))=0),(INDEX(#REF!,MATCH($B$3&amp;$B10,#REF!,0),MATCH(F$7,#REF!,0))=0)),"Ok",IF(AND(INDEX(#REF!,MATCH($B$3&amp;$B10,#REF!,0),MATCH(F$6,#REF!,0))&gt;0,INDEX(#REF!,MATCH($B$3&amp;$B10,#REF!,0),MATCH(F$7,#REF!,0)&gt;0)),"Ok","Check"))</f>
        <v>#REF!</v>
      </c>
      <c r="G10" s="20" t="e">
        <f>IF(AND((INDEX(#REF!,MATCH($B$3&amp;$B10,#REF!,0),MATCH(G$6,#REF!,0))=0),(INDEX(#REF!,MATCH($B$3&amp;$B10,#REF!,0),MATCH(G$7,#REF!,0))=0)),"Ok",IF(AND(INDEX(#REF!,MATCH($B$3&amp;$B10,#REF!,0),MATCH(G$6,#REF!,0))&gt;0,INDEX(#REF!,MATCH($B$3&amp;$B10,#REF!,0),MATCH(G$7,#REF!,0)&gt;0)),"Ok","Check"))</f>
        <v>#REF!</v>
      </c>
      <c r="H10" s="20" t="e">
        <f>IF(AND((INDEX(#REF!,MATCH($B$3&amp;$B10,#REF!,0),MATCH(H$6,#REF!,0))=0),(INDEX(#REF!,MATCH($B$3&amp;$B10,#REF!,0),MATCH(H$7,#REF!,0))=0)),"Ok",IF(AND(INDEX(#REF!,MATCH($B$3&amp;$B10,#REF!,0),MATCH(H$6,#REF!,0))&gt;0,INDEX(#REF!,MATCH($B$3&amp;$B10,#REF!,0),MATCH(H$7,#REF!,0)&gt;0)),"Ok","Check"))</f>
        <v>#REF!</v>
      </c>
      <c r="I10" s="20" t="e">
        <f>IF(AND((INDEX(#REF!,MATCH($B$3&amp;$B10,#REF!,0),MATCH(I$6,#REF!,0))=0),(INDEX(#REF!,MATCH($B$3&amp;$B10,#REF!,0),MATCH(I$7,#REF!,0))=0)),"Ok",IF(AND(INDEX(#REF!,MATCH($B$3&amp;$B10,#REF!,0),MATCH(I$6,#REF!,0))&gt;0,INDEX(#REF!,MATCH($B$3&amp;$B10,#REF!,0),MATCH(I$7,#REF!,0)&gt;0)),"Ok","Check"))</f>
        <v>#REF!</v>
      </c>
      <c r="J10" s="20" t="e">
        <f>IF(AND((INDEX(#REF!,MATCH($B$3&amp;$B10,#REF!,0),MATCH(J$6,#REF!,0))=0),(INDEX(#REF!,MATCH($B$3&amp;$B10,#REF!,0),MATCH(J$7,#REF!,0))=0)),"Ok",IF(AND(INDEX(#REF!,MATCH($B$3&amp;$B10,#REF!,0),MATCH(J$6,#REF!,0))&gt;0,INDEX(#REF!,MATCH($B$3&amp;$B10,#REF!,0),MATCH(J$7,#REF!,0)&gt;0)),"Ok","Check"))</f>
        <v>#REF!</v>
      </c>
      <c r="K10" s="20" t="e">
        <f>IF(AND((INDEX(#REF!,MATCH($B$3&amp;$B10,#REF!,0),MATCH(K$6,#REF!,0))=0),(INDEX(#REF!,MATCH($B$3&amp;$B10,#REF!,0),MATCH(K$7,#REF!,0))=0)),"Ok",IF(AND(INDEX(#REF!,MATCH($B$3&amp;$B10,#REF!,0),MATCH(K$6,#REF!,0))&gt;0,INDEX(#REF!,MATCH($B$3&amp;$B10,#REF!,0),MATCH(K$7,#REF!,0)&gt;0)),"Ok","Check"))</f>
        <v>#REF!</v>
      </c>
      <c r="L10" s="20" t="e">
        <f>IF(AND((INDEX(#REF!,MATCH($B$3&amp;$B10,#REF!,0),MATCH(L$6,#REF!,0))=0),(INDEX(#REF!,MATCH($B$3&amp;$B10,#REF!,0),MATCH(L$7,#REF!,0))=0)),"Ok",IF(AND(INDEX(#REF!,MATCH($B$3&amp;$B10,#REF!,0),MATCH(L$6,#REF!,0))&gt;0,INDEX(#REF!,MATCH($B$3&amp;$B10,#REF!,0),MATCH(L$7,#REF!,0)&gt;0)),"Ok","Check"))</f>
        <v>#REF!</v>
      </c>
      <c r="M10" s="20" t="e">
        <f t="shared" si="1"/>
        <v>#REF!</v>
      </c>
      <c r="N10" s="22" t="e">
        <f t="shared" si="0"/>
        <v>#REF!</v>
      </c>
      <c r="O10" s="20" t="e">
        <f>IF(AND((INDEX(#REF!,MATCH($B$3&amp;$B10,#REF!,0),MATCH(O$6,#REF!,0))=0),(INDEX(#REF!,MATCH($B$3&amp;$B10,#REF!,0),MATCH(O$7,#REF!,0))=0)),"Ok",IF(AND(INDEX(#REF!,MATCH($B$3&amp;$B10,#REF!,0),MATCH(O$6,#REF!,0))&gt;0,INDEX(#REF!,MATCH($B$3&amp;$B10,#REF!,0),MATCH(O$7,#REF!,0)&gt;0)),"Ok","Check"))</f>
        <v>#REF!</v>
      </c>
      <c r="P10" s="20" t="e">
        <f>IF(AND((INDEX(#REF!,MATCH($B$3&amp;$B10,#REF!,0),MATCH(P$6,#REF!,0))=0),(INDEX(#REF!,MATCH($B$3&amp;$B10,#REF!,0),MATCH(P$7,#REF!,0))=0)),"Ok",IF(AND(INDEX(#REF!,MATCH($B$3&amp;$B10,#REF!,0),MATCH(P$6,#REF!,0))&gt;0,INDEX(#REF!,MATCH($B$3&amp;$B10,#REF!,0),MATCH(P$7,#REF!,0)&gt;0)),"Ok","Check"))</f>
        <v>#REF!</v>
      </c>
      <c r="Q10" s="20" t="e">
        <f>IF(AND((INDEX(#REF!,MATCH($B$3&amp;$B10,#REF!,0),MATCH(Q$6,#REF!,0))=0),(INDEX(#REF!,MATCH($B$3&amp;$B10,#REF!,0),MATCH(Q$7,#REF!,0))=0)),"Ok",IF(AND(INDEX(#REF!,MATCH($B$3&amp;$B10,#REF!,0),MATCH(Q$6,#REF!,0))&gt;0,INDEX(#REF!,MATCH($B$3&amp;$B10,#REF!,0),MATCH(Q$7,#REF!,0)&gt;0)),"Ok","Check"))</f>
        <v>#REF!</v>
      </c>
      <c r="R10" s="20" t="e">
        <f>IF(AND((INDEX(#REF!,MATCH($B$3&amp;$B10,#REF!,0),MATCH(R$6,#REF!,0))=0),(INDEX(#REF!,MATCH($B$3&amp;$B10,#REF!,0),MATCH(R$7,#REF!,0))=0)),"Ok",IF(AND(INDEX(#REF!,MATCH($B$3&amp;$B10,#REF!,0),MATCH(R$6,#REF!,0))&gt;0,INDEX(#REF!,MATCH($B$3&amp;$B10,#REF!,0),MATCH(R$7,#REF!,0)&gt;0)),"Ok","Check"))</f>
        <v>#REF!</v>
      </c>
      <c r="S10" s="20" t="e">
        <f>IF(AND((INDEX(#REF!,MATCH($B$3&amp;$B10,#REF!,0),MATCH(S$6,#REF!,0))=0),(INDEX(#REF!,MATCH($B$3&amp;$B10,#REF!,0),MATCH(S$7,#REF!,0))=0)),"Ok",IF(AND(INDEX(#REF!,MATCH($B$3&amp;$B10,#REF!,0),MATCH(S$6,#REF!,0))&gt;0,INDEX(#REF!,MATCH($B$3&amp;$B10,#REF!,0),MATCH(S$7,#REF!,0)&gt;0)),"Ok","Check"))</f>
        <v>#REF!</v>
      </c>
      <c r="T10" s="20" t="e">
        <f>IF(AND((INDEX(#REF!,MATCH($B$3&amp;$B10,#REF!,0),MATCH(T$6,#REF!,0))=0),(INDEX(#REF!,MATCH($B$3&amp;$B10,#REF!,0),MATCH(T$7,#REF!,0))=0)),"Ok",IF(AND(INDEX(#REF!,MATCH($B$3&amp;$B10,#REF!,0),MATCH(T$6,#REF!,0))&gt;0,INDEX(#REF!,MATCH($B$3&amp;$B10,#REF!,0),MATCH(T$7,#REF!,0)&gt;0)),"Ok","Check"))</f>
        <v>#REF!</v>
      </c>
      <c r="U10" s="20" t="e">
        <f>IF(AND((INDEX(#REF!,MATCH($B$3&amp;$B10,#REF!,0),MATCH(U$6,#REF!,0))=0),(INDEX(#REF!,MATCH($B$3&amp;$B10,#REF!,0),MATCH(U$7,#REF!,0))=0)),"Ok",IF(AND(INDEX(#REF!,MATCH($B$3&amp;$B10,#REF!,0),MATCH(U$6,#REF!,0))&gt;0,INDEX(#REF!,MATCH($B$3&amp;$B10,#REF!,0),MATCH(U$7,#REF!,0)&gt;0)),"Ok","Check"))</f>
        <v>#REF!</v>
      </c>
      <c r="V10" s="20" t="e">
        <f>IF(AND((INDEX(#REF!,MATCH($B$3&amp;$B10,#REF!,0),MATCH(V$6,#REF!,0))=0),(INDEX(#REF!,MATCH($B$3&amp;$B10,#REF!,0),MATCH(V$7,#REF!,0))=0)),"Ok",IF(AND(INDEX(#REF!,MATCH($B$3&amp;$B10,#REF!,0),MATCH(V$6,#REF!,0))&gt;0,INDEX(#REF!,MATCH($B$3&amp;$B10,#REF!,0),MATCH(V$7,#REF!,0)&gt;0)),"Ok","Check"))</f>
        <v>#REF!</v>
      </c>
      <c r="W10" s="20" t="e">
        <f>IF(AND((INDEX(#REF!,MATCH($B$3&amp;$B10,#REF!,0),MATCH(W$6,#REF!,0))=0),(INDEX(#REF!,MATCH($B$3&amp;$B10,#REF!,0),MATCH(W$7,#REF!,0))=0)),"Ok",IF(AND(INDEX(#REF!,MATCH($B$3&amp;$B10,#REF!,0),MATCH(W$6,#REF!,0))&gt;0,INDEX(#REF!,MATCH($B$3&amp;$B10,#REF!,0),MATCH(W$7,#REF!,0)&gt;0)),"Ok","Check"))</f>
        <v>#REF!</v>
      </c>
      <c r="X10" s="20" t="e">
        <f>IF(AND((INDEX(#REF!,MATCH($B$3&amp;$B10,#REF!,0),MATCH(X$6,#REF!,0))=0),(INDEX(#REF!,MATCH($B$3&amp;$B10,#REF!,0),MATCH(X$7,#REF!,0))=0)),"Ok",IF(AND(INDEX(#REF!,MATCH($B$3&amp;$B10,#REF!,0),MATCH(X$6,#REF!,0))&gt;0,INDEX(#REF!,MATCH($B$3&amp;$B10,#REF!,0),MATCH(X$7,#REF!,0)&gt;0)),"Ok","Check"))</f>
        <v>#REF!</v>
      </c>
      <c r="Y10" s="20" t="e">
        <f t="shared" si="2"/>
        <v>#REF!</v>
      </c>
      <c r="Z10" s="22" t="e">
        <f t="shared" si="2"/>
        <v>#REF!</v>
      </c>
      <c r="AA10" s="20" t="e">
        <f>IF(AND((INDEX(#REF!,MATCH($B$3&amp;$B10,#REF!,0),MATCH(AA$6,#REF!,0))=0),(INDEX(#REF!,MATCH($B$3&amp;$B10,#REF!,0),MATCH(AA$7,#REF!,0))=0)),"Ok",IF(AND(INDEX(#REF!,MATCH($B$3&amp;$B10,#REF!,0),MATCH(AA$6,#REF!,0))&gt;0,INDEX(#REF!,MATCH($B$3&amp;$B10,#REF!,0),MATCH(AA$7,#REF!,0)&gt;0)),"Ok","Check"))</f>
        <v>#REF!</v>
      </c>
      <c r="AB10" s="20" t="e">
        <f>IF(AND((INDEX(#REF!,MATCH($B$3&amp;$B10,#REF!,0),MATCH(AB$6,#REF!,0))=0),(INDEX(#REF!,MATCH($B$3&amp;$B10,#REF!,0),MATCH(AB$7,#REF!,0))=0)),"Ok",IF(AND(INDEX(#REF!,MATCH($B$3&amp;$B10,#REF!,0),MATCH(AB$6,#REF!,0))&gt;0,INDEX(#REF!,MATCH($B$3&amp;$B10,#REF!,0),MATCH(AB$7,#REF!,0)&gt;0)),"Ok","Check"))</f>
        <v>#REF!</v>
      </c>
      <c r="AC10" s="20" t="e">
        <f>IF(AND((INDEX(#REF!,MATCH($B$3&amp;$B10,#REF!,0),MATCH(AC$6,#REF!,0))=0),(INDEX(#REF!,MATCH($B$3&amp;$B10,#REF!,0),MATCH(AC$7,#REF!,0))=0)),"Ok",IF(AND(INDEX(#REF!,MATCH($B$3&amp;$B10,#REF!,0),MATCH(AC$6,#REF!,0))&gt;0,INDEX(#REF!,MATCH($B$3&amp;$B10,#REF!,0),MATCH(AC$7,#REF!,0)&gt;0)),"Ok","Check"))</f>
        <v>#REF!</v>
      </c>
      <c r="AD10" s="20" t="e">
        <f>IF(AND((INDEX(#REF!,MATCH($B$3&amp;$B10,#REF!,0),MATCH(AD$6,#REF!,0))=0),(INDEX(#REF!,MATCH($B$3&amp;$B10,#REF!,0),MATCH(AD$7,#REF!,0))=0)),"Ok",IF(AND(INDEX(#REF!,MATCH($B$3&amp;$B10,#REF!,0),MATCH(AD$6,#REF!,0))&gt;0,INDEX(#REF!,MATCH($B$3&amp;$B10,#REF!,0),MATCH(AD$7,#REF!,0)&gt;0)),"Ok","Check"))</f>
        <v>#REF!</v>
      </c>
      <c r="AE10" s="20" t="e">
        <f>IF(AND((INDEX(#REF!,MATCH($B$3&amp;$B10,#REF!,0),MATCH(AE$6,#REF!,0))=0),(INDEX(#REF!,MATCH($B$3&amp;$B10,#REF!,0),MATCH(AE$7,#REF!,0))=0)),"Ok",IF(AND(INDEX(#REF!,MATCH($B$3&amp;$B10,#REF!,0),MATCH(AE$6,#REF!,0))&gt;0,INDEX(#REF!,MATCH($B$3&amp;$B10,#REF!,0),MATCH(AE$7,#REF!,0)&gt;0)),"Ok","Check"))</f>
        <v>#REF!</v>
      </c>
      <c r="AF10" s="20" t="e">
        <f>IF(AND((INDEX(#REF!,MATCH($B$3&amp;$B10,#REF!,0),MATCH(AF$6,#REF!,0))=0),(INDEX(#REF!,MATCH($B$3&amp;$B10,#REF!,0),MATCH(AF$7,#REF!,0))=0)),"Ok",IF(AND(INDEX(#REF!,MATCH($B$3&amp;$B10,#REF!,0),MATCH(AF$6,#REF!,0))&gt;0,INDEX(#REF!,MATCH($B$3&amp;$B10,#REF!,0),MATCH(AF$7,#REF!,0)&gt;0)),"Ok","Check"))</f>
        <v>#REF!</v>
      </c>
      <c r="AG10" s="20" t="e">
        <f>IF(AND((INDEX(#REF!,MATCH($B$3&amp;$B10,#REF!,0),MATCH(AG$6,#REF!,0))=0),(INDEX(#REF!,MATCH($B$3&amp;$B10,#REF!,0),MATCH(AG$7,#REF!,0))=0)),"Ok",IF(AND(INDEX(#REF!,MATCH($B$3&amp;$B10,#REF!,0),MATCH(AG$6,#REF!,0))&gt;0,INDEX(#REF!,MATCH($B$3&amp;$B10,#REF!,0),MATCH(AG$7,#REF!,0)&gt;0)),"Ok","Check"))</f>
        <v>#REF!</v>
      </c>
      <c r="AH10" s="20" t="e">
        <f>IF(AND((INDEX(#REF!,MATCH($B$3&amp;$B10,#REF!,0),MATCH(AH$6,#REF!,0))=0),(INDEX(#REF!,MATCH($B$3&amp;$B10,#REF!,0),MATCH(AH$7,#REF!,0))=0)),"Ok",IF(AND(INDEX(#REF!,MATCH($B$3&amp;$B10,#REF!,0),MATCH(AH$6,#REF!,0))&gt;0,INDEX(#REF!,MATCH($B$3&amp;$B10,#REF!,0),MATCH(AH$7,#REF!,0)&gt;0)),"Ok","Check"))</f>
        <v>#REF!</v>
      </c>
      <c r="AI10" s="20" t="e">
        <f>IF(AND((INDEX(#REF!,MATCH($B$3&amp;$B10,#REF!,0),MATCH(AI$6,#REF!,0))=0),(INDEX(#REF!,MATCH($B$3&amp;$B10,#REF!,0),MATCH(AI$7,#REF!,0))=0)),"Ok",IF(AND(INDEX(#REF!,MATCH($B$3&amp;$B10,#REF!,0),MATCH(AI$6,#REF!,0))&gt;0,INDEX(#REF!,MATCH($B$3&amp;$B10,#REF!,0),MATCH(AI$7,#REF!,0)&gt;0)),"Ok","Check"))</f>
        <v>#REF!</v>
      </c>
      <c r="AJ10" s="20" t="e">
        <f>IF(AND((INDEX(#REF!,MATCH($B$3&amp;$B10,#REF!,0),MATCH(AJ$6,#REF!,0))=0),(INDEX(#REF!,MATCH($B$3&amp;$B10,#REF!,0),MATCH(AJ$7,#REF!,0))=0)),"Ok",IF(AND(INDEX(#REF!,MATCH($B$3&amp;$B10,#REF!,0),MATCH(AJ$6,#REF!,0))&gt;0,INDEX(#REF!,MATCH($B$3&amp;$B10,#REF!,0),MATCH(AJ$7,#REF!,0)&gt;0)),"Ok","Check"))</f>
        <v>#REF!</v>
      </c>
      <c r="AK10" s="20" t="e">
        <f>IF(AND((INDEX(#REF!,MATCH($B$3&amp;$B10,#REF!,0),MATCH(AK$6,#REF!,0))=0),(INDEX(#REF!,MATCH($B$3&amp;$B10,#REF!,0),MATCH(AK$7,#REF!,0))=0)),"Ok",IF(AND(INDEX(#REF!,MATCH($B$3&amp;$B10,#REF!,0),MATCH(AK$6,#REF!,0))&gt;0,INDEX(#REF!,MATCH($B$3&amp;$B10,#REF!,0),MATCH(AK$7,#REF!,0)&gt;0)),"Ok","Check"))</f>
        <v>#REF!</v>
      </c>
      <c r="AL10" s="20" t="e">
        <f>IF(AND((INDEX(#REF!,MATCH($B$3&amp;$B10,#REF!,0),MATCH(AL$6,#REF!,0))=0),(INDEX(#REF!,MATCH($B$3&amp;$B10,#REF!,0),MATCH(AL$7,#REF!,0))=0)),"Ok",IF(AND(INDEX(#REF!,MATCH($B$3&amp;$B10,#REF!,0),MATCH(AL$6,#REF!,0))&gt;0,INDEX(#REF!,MATCH($B$3&amp;$B10,#REF!,0),MATCH(AL$7,#REF!,0)&gt;0)),"Ok","Check"))</f>
        <v>#REF!</v>
      </c>
      <c r="AM10" s="20" t="e">
        <f t="shared" si="3"/>
        <v>#REF!</v>
      </c>
      <c r="AN10" s="21" t="e">
        <f t="shared" si="3"/>
        <v>#REF!</v>
      </c>
      <c r="AO10" s="20" t="e">
        <f>IF(AND((INDEX(#REF!,MATCH($B$3&amp;$B10,#REF!,0),MATCH(AO$6,#REF!,0))=0),(INDEX(#REF!,MATCH($B$3&amp;$B10,#REF!,0),MATCH(AO$7,#REF!,0))=0)),"Ok",IF(AND(INDEX(#REF!,MATCH($B$3&amp;$B10,#REF!,0),MATCH(AO$6,#REF!,0))&gt;0,INDEX(#REF!,MATCH($B$3&amp;$B10,#REF!,0),MATCH(AO$7,#REF!,0)&gt;0)),"Ok","Check"))</f>
        <v>#REF!</v>
      </c>
      <c r="AP10" s="20" t="e">
        <f>IF(AND((INDEX(#REF!,MATCH($B$3&amp;$B10,#REF!,0),MATCH(AP$6,#REF!,0))=0),(INDEX(#REF!,MATCH($B$3&amp;$B10,#REF!,0),MATCH(AP$7,#REF!,0))=0)),"Ok",IF(AND(INDEX(#REF!,MATCH($B$3&amp;$B10,#REF!,0),MATCH(AP$6,#REF!,0))&gt;0,INDEX(#REF!,MATCH($B$3&amp;$B10,#REF!,0),MATCH(AP$7,#REF!,0)&gt;0)),"Ok","Check"))</f>
        <v>#REF!</v>
      </c>
    </row>
    <row r="11" spans="1:42" ht="15.75" x14ac:dyDescent="0.25">
      <c r="A11" s="1">
        <v>4</v>
      </c>
      <c r="B11" s="1" t="s">
        <v>5</v>
      </c>
      <c r="C11" s="20" t="e">
        <f>IF(AND((INDEX(#REF!,MATCH($B$3&amp;$B11,#REF!,0),MATCH(C$6,#REF!,0))=0),(INDEX(#REF!,MATCH($B$3&amp;$B11,#REF!,0),MATCH(C$7,#REF!,0))=0)),"Ok",IF(AND(INDEX(#REF!,MATCH($B$3&amp;$B11,#REF!,0),MATCH(C$6,#REF!,0))&gt;0,INDEX(#REF!,MATCH($B$3&amp;$B11,#REF!,0),MATCH(C$7,#REF!,0)&gt;0)),"Ok","Check"))</f>
        <v>#REF!</v>
      </c>
      <c r="D11" s="20" t="e">
        <f>IF(AND((INDEX(#REF!,MATCH($B$3&amp;$B11,#REF!,0),MATCH(D$6,#REF!,0))=0),(INDEX(#REF!,MATCH($B$3&amp;$B11,#REF!,0),MATCH(D$7,#REF!,0))=0)),"Ok",IF(AND(INDEX(#REF!,MATCH($B$3&amp;$B11,#REF!,0),MATCH(D$6,#REF!,0))&gt;0,INDEX(#REF!,MATCH($B$3&amp;$B11,#REF!,0),MATCH(D$7,#REF!,0)&gt;0)),"Ok","Check"))</f>
        <v>#REF!</v>
      </c>
      <c r="E11" s="20" t="e">
        <f>IF(AND((INDEX(#REF!,MATCH($B$3&amp;$B11,#REF!,0),MATCH(E$6,#REF!,0))=0),(INDEX(#REF!,MATCH($B$3&amp;$B11,#REF!,0),MATCH(E$7,#REF!,0))=0)),"Ok",IF(AND(INDEX(#REF!,MATCH($B$3&amp;$B11,#REF!,0),MATCH(E$6,#REF!,0))&gt;0,INDEX(#REF!,MATCH($B$3&amp;$B11,#REF!,0),MATCH(E$7,#REF!,0)&gt;0)),"Ok","Check"))</f>
        <v>#REF!</v>
      </c>
      <c r="F11" s="20" t="e">
        <f>IF(AND((INDEX(#REF!,MATCH($B$3&amp;$B11,#REF!,0),MATCH(F$6,#REF!,0))=0),(INDEX(#REF!,MATCH($B$3&amp;$B11,#REF!,0),MATCH(F$7,#REF!,0))=0)),"Ok",IF(AND(INDEX(#REF!,MATCH($B$3&amp;$B11,#REF!,0),MATCH(F$6,#REF!,0))&gt;0,INDEX(#REF!,MATCH($B$3&amp;$B11,#REF!,0),MATCH(F$7,#REF!,0)&gt;0)),"Ok","Check"))</f>
        <v>#REF!</v>
      </c>
      <c r="G11" s="20" t="e">
        <f>IF(AND((INDEX(#REF!,MATCH($B$3&amp;$B11,#REF!,0),MATCH(G$6,#REF!,0))=0),(INDEX(#REF!,MATCH($B$3&amp;$B11,#REF!,0),MATCH(G$7,#REF!,0))=0)),"Ok",IF(AND(INDEX(#REF!,MATCH($B$3&amp;$B11,#REF!,0),MATCH(G$6,#REF!,0))&gt;0,INDEX(#REF!,MATCH($B$3&amp;$B11,#REF!,0),MATCH(G$7,#REF!,0)&gt;0)),"Ok","Check"))</f>
        <v>#REF!</v>
      </c>
      <c r="H11" s="20" t="e">
        <f>IF(AND((INDEX(#REF!,MATCH($B$3&amp;$B11,#REF!,0),MATCH(H$6,#REF!,0))=0),(INDEX(#REF!,MATCH($B$3&amp;$B11,#REF!,0),MATCH(H$7,#REF!,0))=0)),"Ok",IF(AND(INDEX(#REF!,MATCH($B$3&amp;$B11,#REF!,0),MATCH(H$6,#REF!,0))&gt;0,INDEX(#REF!,MATCH($B$3&amp;$B11,#REF!,0),MATCH(H$7,#REF!,0)&gt;0)),"Ok","Check"))</f>
        <v>#REF!</v>
      </c>
      <c r="I11" s="20" t="e">
        <f>IF(AND((INDEX(#REF!,MATCH($B$3&amp;$B11,#REF!,0),MATCH(I$6,#REF!,0))=0),(INDEX(#REF!,MATCH($B$3&amp;$B11,#REF!,0),MATCH(I$7,#REF!,0))=0)),"Ok",IF(AND(INDEX(#REF!,MATCH($B$3&amp;$B11,#REF!,0),MATCH(I$6,#REF!,0))&gt;0,INDEX(#REF!,MATCH($B$3&amp;$B11,#REF!,0),MATCH(I$7,#REF!,0)&gt;0)),"Ok","Check"))</f>
        <v>#REF!</v>
      </c>
      <c r="J11" s="20" t="e">
        <f>IF(AND((INDEX(#REF!,MATCH($B$3&amp;$B11,#REF!,0),MATCH(J$6,#REF!,0))=0),(INDEX(#REF!,MATCH($B$3&amp;$B11,#REF!,0),MATCH(J$7,#REF!,0))=0)),"Ok",IF(AND(INDEX(#REF!,MATCH($B$3&amp;$B11,#REF!,0),MATCH(J$6,#REF!,0))&gt;0,INDEX(#REF!,MATCH($B$3&amp;$B11,#REF!,0),MATCH(J$7,#REF!,0)&gt;0)),"Ok","Check"))</f>
        <v>#REF!</v>
      </c>
      <c r="K11" s="20" t="e">
        <f>IF(AND((INDEX(#REF!,MATCH($B$3&amp;$B11,#REF!,0),MATCH(K$6,#REF!,0))=0),(INDEX(#REF!,MATCH($B$3&amp;$B11,#REF!,0),MATCH(K$7,#REF!,0))=0)),"Ok",IF(AND(INDEX(#REF!,MATCH($B$3&amp;$B11,#REF!,0),MATCH(K$6,#REF!,0))&gt;0,INDEX(#REF!,MATCH($B$3&amp;$B11,#REF!,0),MATCH(K$7,#REF!,0)&gt;0)),"Ok","Check"))</f>
        <v>#REF!</v>
      </c>
      <c r="L11" s="20" t="e">
        <f>IF(AND((INDEX(#REF!,MATCH($B$3&amp;$B11,#REF!,0),MATCH(L$6,#REF!,0))=0),(INDEX(#REF!,MATCH($B$3&amp;$B11,#REF!,0),MATCH(L$7,#REF!,0))=0)),"Ok",IF(AND(INDEX(#REF!,MATCH($B$3&amp;$B11,#REF!,0),MATCH(L$6,#REF!,0))&gt;0,INDEX(#REF!,MATCH($B$3&amp;$B11,#REF!,0),MATCH(L$7,#REF!,0)&gt;0)),"Ok","Check"))</f>
        <v>#REF!</v>
      </c>
      <c r="M11" s="20" t="e">
        <f t="shared" si="1"/>
        <v>#REF!</v>
      </c>
      <c r="N11" s="22" t="e">
        <f t="shared" si="0"/>
        <v>#REF!</v>
      </c>
      <c r="O11" s="20" t="e">
        <f>IF(AND((INDEX(#REF!,MATCH($B$3&amp;$B11,#REF!,0),MATCH(O$6,#REF!,0))=0),(INDEX(#REF!,MATCH($B$3&amp;$B11,#REF!,0),MATCH(O$7,#REF!,0))=0)),"Ok",IF(AND(INDEX(#REF!,MATCH($B$3&amp;$B11,#REF!,0),MATCH(O$6,#REF!,0))&gt;0,INDEX(#REF!,MATCH($B$3&amp;$B11,#REF!,0),MATCH(O$7,#REF!,0)&gt;0)),"Ok","Check"))</f>
        <v>#REF!</v>
      </c>
      <c r="P11" s="20" t="e">
        <f>IF(AND((INDEX(#REF!,MATCH($B$3&amp;$B11,#REF!,0),MATCH(P$6,#REF!,0))=0),(INDEX(#REF!,MATCH($B$3&amp;$B11,#REF!,0),MATCH(P$7,#REF!,0))=0)),"Ok",IF(AND(INDEX(#REF!,MATCH($B$3&amp;$B11,#REF!,0),MATCH(P$6,#REF!,0))&gt;0,INDEX(#REF!,MATCH($B$3&amp;$B11,#REF!,0),MATCH(P$7,#REF!,0)&gt;0)),"Ok","Check"))</f>
        <v>#REF!</v>
      </c>
      <c r="Q11" s="20" t="e">
        <f>IF(AND((INDEX(#REF!,MATCH($B$3&amp;$B11,#REF!,0),MATCH(Q$6,#REF!,0))=0),(INDEX(#REF!,MATCH($B$3&amp;$B11,#REF!,0),MATCH(Q$7,#REF!,0))=0)),"Ok",IF(AND(INDEX(#REF!,MATCH($B$3&amp;$B11,#REF!,0),MATCH(Q$6,#REF!,0))&gt;0,INDEX(#REF!,MATCH($B$3&amp;$B11,#REF!,0),MATCH(Q$7,#REF!,0)&gt;0)),"Ok","Check"))</f>
        <v>#REF!</v>
      </c>
      <c r="R11" s="20" t="e">
        <f>IF(AND((INDEX(#REF!,MATCH($B$3&amp;$B11,#REF!,0),MATCH(R$6,#REF!,0))=0),(INDEX(#REF!,MATCH($B$3&amp;$B11,#REF!,0),MATCH(R$7,#REF!,0))=0)),"Ok",IF(AND(INDEX(#REF!,MATCH($B$3&amp;$B11,#REF!,0),MATCH(R$6,#REF!,0))&gt;0,INDEX(#REF!,MATCH($B$3&amp;$B11,#REF!,0),MATCH(R$7,#REF!,0)&gt;0)),"Ok","Check"))</f>
        <v>#REF!</v>
      </c>
      <c r="S11" s="20" t="e">
        <f>IF(AND((INDEX(#REF!,MATCH($B$3&amp;$B11,#REF!,0),MATCH(S$6,#REF!,0))=0),(INDEX(#REF!,MATCH($B$3&amp;$B11,#REF!,0),MATCH(S$7,#REF!,0))=0)),"Ok",IF(AND(INDEX(#REF!,MATCH($B$3&amp;$B11,#REF!,0),MATCH(S$6,#REF!,0))&gt;0,INDEX(#REF!,MATCH($B$3&amp;$B11,#REF!,0),MATCH(S$7,#REF!,0)&gt;0)),"Ok","Check"))</f>
        <v>#REF!</v>
      </c>
      <c r="T11" s="20" t="e">
        <f>IF(AND((INDEX(#REF!,MATCH($B$3&amp;$B11,#REF!,0),MATCH(T$6,#REF!,0))=0),(INDEX(#REF!,MATCH($B$3&amp;$B11,#REF!,0),MATCH(T$7,#REF!,0))=0)),"Ok",IF(AND(INDEX(#REF!,MATCH($B$3&amp;$B11,#REF!,0),MATCH(T$6,#REF!,0))&gt;0,INDEX(#REF!,MATCH($B$3&amp;$B11,#REF!,0),MATCH(T$7,#REF!,0)&gt;0)),"Ok","Check"))</f>
        <v>#REF!</v>
      </c>
      <c r="U11" s="20" t="e">
        <f>IF(AND((INDEX(#REF!,MATCH($B$3&amp;$B11,#REF!,0),MATCH(U$6,#REF!,0))=0),(INDEX(#REF!,MATCH($B$3&amp;$B11,#REF!,0),MATCH(U$7,#REF!,0))=0)),"Ok",IF(AND(INDEX(#REF!,MATCH($B$3&amp;$B11,#REF!,0),MATCH(U$6,#REF!,0))&gt;0,INDEX(#REF!,MATCH($B$3&amp;$B11,#REF!,0),MATCH(U$7,#REF!,0)&gt;0)),"Ok","Check"))</f>
        <v>#REF!</v>
      </c>
      <c r="V11" s="20" t="e">
        <f>IF(AND((INDEX(#REF!,MATCH($B$3&amp;$B11,#REF!,0),MATCH(V$6,#REF!,0))=0),(INDEX(#REF!,MATCH($B$3&amp;$B11,#REF!,0),MATCH(V$7,#REF!,0))=0)),"Ok",IF(AND(INDEX(#REF!,MATCH($B$3&amp;$B11,#REF!,0),MATCH(V$6,#REF!,0))&gt;0,INDEX(#REF!,MATCH($B$3&amp;$B11,#REF!,0),MATCH(V$7,#REF!,0)&gt;0)),"Ok","Check"))</f>
        <v>#REF!</v>
      </c>
      <c r="W11" s="20" t="e">
        <f>IF(AND((INDEX(#REF!,MATCH($B$3&amp;$B11,#REF!,0),MATCH(W$6,#REF!,0))=0),(INDEX(#REF!,MATCH($B$3&amp;$B11,#REF!,0),MATCH(W$7,#REF!,0))=0)),"Ok",IF(AND(INDEX(#REF!,MATCH($B$3&amp;$B11,#REF!,0),MATCH(W$6,#REF!,0))&gt;0,INDEX(#REF!,MATCH($B$3&amp;$B11,#REF!,0),MATCH(W$7,#REF!,0)&gt;0)),"Ok","Check"))</f>
        <v>#REF!</v>
      </c>
      <c r="X11" s="20" t="e">
        <f>IF(AND((INDEX(#REF!,MATCH($B$3&amp;$B11,#REF!,0),MATCH(X$6,#REF!,0))=0),(INDEX(#REF!,MATCH($B$3&amp;$B11,#REF!,0),MATCH(X$7,#REF!,0))=0)),"Ok",IF(AND(INDEX(#REF!,MATCH($B$3&amp;$B11,#REF!,0),MATCH(X$6,#REF!,0))&gt;0,INDEX(#REF!,MATCH($B$3&amp;$B11,#REF!,0),MATCH(X$7,#REF!,0)&gt;0)),"Ok","Check"))</f>
        <v>#REF!</v>
      </c>
      <c r="Y11" s="20" t="e">
        <f t="shared" si="2"/>
        <v>#REF!</v>
      </c>
      <c r="Z11" s="22" t="e">
        <f t="shared" si="2"/>
        <v>#REF!</v>
      </c>
      <c r="AA11" s="20" t="e">
        <f>IF(AND((INDEX(#REF!,MATCH($B$3&amp;$B11,#REF!,0),MATCH(AA$6,#REF!,0))=0),(INDEX(#REF!,MATCH($B$3&amp;$B11,#REF!,0),MATCH(AA$7,#REF!,0))=0)),"Ok",IF(AND(INDEX(#REF!,MATCH($B$3&amp;$B11,#REF!,0),MATCH(AA$6,#REF!,0))&gt;0,INDEX(#REF!,MATCH($B$3&amp;$B11,#REF!,0),MATCH(AA$7,#REF!,0)&gt;0)),"Ok","Check"))</f>
        <v>#REF!</v>
      </c>
      <c r="AB11" s="20" t="e">
        <f>IF(AND((INDEX(#REF!,MATCH($B$3&amp;$B11,#REF!,0),MATCH(AB$6,#REF!,0))=0),(INDEX(#REF!,MATCH($B$3&amp;$B11,#REF!,0),MATCH(AB$7,#REF!,0))=0)),"Ok",IF(AND(INDEX(#REF!,MATCH($B$3&amp;$B11,#REF!,0),MATCH(AB$6,#REF!,0))&gt;0,INDEX(#REF!,MATCH($B$3&amp;$B11,#REF!,0),MATCH(AB$7,#REF!,0)&gt;0)),"Ok","Check"))</f>
        <v>#REF!</v>
      </c>
      <c r="AC11" s="20" t="e">
        <f>IF(AND((INDEX(#REF!,MATCH($B$3&amp;$B11,#REF!,0),MATCH(AC$6,#REF!,0))=0),(INDEX(#REF!,MATCH($B$3&amp;$B11,#REF!,0),MATCH(AC$7,#REF!,0))=0)),"Ok",IF(AND(INDEX(#REF!,MATCH($B$3&amp;$B11,#REF!,0),MATCH(AC$6,#REF!,0))&gt;0,INDEX(#REF!,MATCH($B$3&amp;$B11,#REF!,0),MATCH(AC$7,#REF!,0)&gt;0)),"Ok","Check"))</f>
        <v>#REF!</v>
      </c>
      <c r="AD11" s="20" t="e">
        <f>IF(AND((INDEX(#REF!,MATCH($B$3&amp;$B11,#REF!,0),MATCH(AD$6,#REF!,0))=0),(INDEX(#REF!,MATCH($B$3&amp;$B11,#REF!,0),MATCH(AD$7,#REF!,0))=0)),"Ok",IF(AND(INDEX(#REF!,MATCH($B$3&amp;$B11,#REF!,0),MATCH(AD$6,#REF!,0))&gt;0,INDEX(#REF!,MATCH($B$3&amp;$B11,#REF!,0),MATCH(AD$7,#REF!,0)&gt;0)),"Ok","Check"))</f>
        <v>#REF!</v>
      </c>
      <c r="AE11" s="20" t="e">
        <f>IF(AND((INDEX(#REF!,MATCH($B$3&amp;$B11,#REF!,0),MATCH(AE$6,#REF!,0))=0),(INDEX(#REF!,MATCH($B$3&amp;$B11,#REF!,0),MATCH(AE$7,#REF!,0))=0)),"Ok",IF(AND(INDEX(#REF!,MATCH($B$3&amp;$B11,#REF!,0),MATCH(AE$6,#REF!,0))&gt;0,INDEX(#REF!,MATCH($B$3&amp;$B11,#REF!,0),MATCH(AE$7,#REF!,0)&gt;0)),"Ok","Check"))</f>
        <v>#REF!</v>
      </c>
      <c r="AF11" s="20" t="e">
        <f>IF(AND((INDEX(#REF!,MATCH($B$3&amp;$B11,#REF!,0),MATCH(AF$6,#REF!,0))=0),(INDEX(#REF!,MATCH($B$3&amp;$B11,#REF!,0),MATCH(AF$7,#REF!,0))=0)),"Ok",IF(AND(INDEX(#REF!,MATCH($B$3&amp;$B11,#REF!,0),MATCH(AF$6,#REF!,0))&gt;0,INDEX(#REF!,MATCH($B$3&amp;$B11,#REF!,0),MATCH(AF$7,#REF!,0)&gt;0)),"Ok","Check"))</f>
        <v>#REF!</v>
      </c>
      <c r="AG11" s="20" t="e">
        <f>IF(AND((INDEX(#REF!,MATCH($B$3&amp;$B11,#REF!,0),MATCH(AG$6,#REF!,0))=0),(INDEX(#REF!,MATCH($B$3&amp;$B11,#REF!,0),MATCH(AG$7,#REF!,0))=0)),"Ok",IF(AND(INDEX(#REF!,MATCH($B$3&amp;$B11,#REF!,0),MATCH(AG$6,#REF!,0))&gt;0,INDEX(#REF!,MATCH($B$3&amp;$B11,#REF!,0),MATCH(AG$7,#REF!,0)&gt;0)),"Ok","Check"))</f>
        <v>#REF!</v>
      </c>
      <c r="AH11" s="20" t="e">
        <f>IF(AND((INDEX(#REF!,MATCH($B$3&amp;$B11,#REF!,0),MATCH(AH$6,#REF!,0))=0),(INDEX(#REF!,MATCH($B$3&amp;$B11,#REF!,0),MATCH(AH$7,#REF!,0))=0)),"Ok",IF(AND(INDEX(#REF!,MATCH($B$3&amp;$B11,#REF!,0),MATCH(AH$6,#REF!,0))&gt;0,INDEX(#REF!,MATCH($B$3&amp;$B11,#REF!,0),MATCH(AH$7,#REF!,0)&gt;0)),"Ok","Check"))</f>
        <v>#REF!</v>
      </c>
      <c r="AI11" s="20" t="e">
        <f>IF(AND((INDEX(#REF!,MATCH($B$3&amp;$B11,#REF!,0),MATCH(AI$6,#REF!,0))=0),(INDEX(#REF!,MATCH($B$3&amp;$B11,#REF!,0),MATCH(AI$7,#REF!,0))=0)),"Ok",IF(AND(INDEX(#REF!,MATCH($B$3&amp;$B11,#REF!,0),MATCH(AI$6,#REF!,0))&gt;0,INDEX(#REF!,MATCH($B$3&amp;$B11,#REF!,0),MATCH(AI$7,#REF!,0)&gt;0)),"Ok","Check"))</f>
        <v>#REF!</v>
      </c>
      <c r="AJ11" s="20" t="e">
        <f>IF(AND((INDEX(#REF!,MATCH($B$3&amp;$B11,#REF!,0),MATCH(AJ$6,#REF!,0))=0),(INDEX(#REF!,MATCH($B$3&amp;$B11,#REF!,0),MATCH(AJ$7,#REF!,0))=0)),"Ok",IF(AND(INDEX(#REF!,MATCH($B$3&amp;$B11,#REF!,0),MATCH(AJ$6,#REF!,0))&gt;0,INDEX(#REF!,MATCH($B$3&amp;$B11,#REF!,0),MATCH(AJ$7,#REF!,0)&gt;0)),"Ok","Check"))</f>
        <v>#REF!</v>
      </c>
      <c r="AK11" s="20" t="e">
        <f>IF(AND((INDEX(#REF!,MATCH($B$3&amp;$B11,#REF!,0),MATCH(AK$6,#REF!,0))=0),(INDEX(#REF!,MATCH($B$3&amp;$B11,#REF!,0),MATCH(AK$7,#REF!,0))=0)),"Ok",IF(AND(INDEX(#REF!,MATCH($B$3&amp;$B11,#REF!,0),MATCH(AK$6,#REF!,0))&gt;0,INDEX(#REF!,MATCH($B$3&amp;$B11,#REF!,0),MATCH(AK$7,#REF!,0)&gt;0)),"Ok","Check"))</f>
        <v>#REF!</v>
      </c>
      <c r="AL11" s="20" t="e">
        <f>IF(AND((INDEX(#REF!,MATCH($B$3&amp;$B11,#REF!,0),MATCH(AL$6,#REF!,0))=0),(INDEX(#REF!,MATCH($B$3&amp;$B11,#REF!,0),MATCH(AL$7,#REF!,0))=0)),"Ok",IF(AND(INDEX(#REF!,MATCH($B$3&amp;$B11,#REF!,0),MATCH(AL$6,#REF!,0))&gt;0,INDEX(#REF!,MATCH($B$3&amp;$B11,#REF!,0),MATCH(AL$7,#REF!,0)&gt;0)),"Ok","Check"))</f>
        <v>#REF!</v>
      </c>
      <c r="AM11" s="20" t="e">
        <f t="shared" si="3"/>
        <v>#REF!</v>
      </c>
      <c r="AN11" s="21" t="e">
        <f t="shared" si="3"/>
        <v>#REF!</v>
      </c>
      <c r="AO11" s="20" t="e">
        <f>IF(AND((INDEX(#REF!,MATCH($B$3&amp;$B11,#REF!,0),MATCH(AO$6,#REF!,0))=0),(INDEX(#REF!,MATCH($B$3&amp;$B11,#REF!,0),MATCH(AO$7,#REF!,0))=0)),"Ok",IF(AND(INDEX(#REF!,MATCH($B$3&amp;$B11,#REF!,0),MATCH(AO$6,#REF!,0))&gt;0,INDEX(#REF!,MATCH($B$3&amp;$B11,#REF!,0),MATCH(AO$7,#REF!,0)&gt;0)),"Ok","Check"))</f>
        <v>#REF!</v>
      </c>
      <c r="AP11" s="20" t="e">
        <f>IF(AND((INDEX(#REF!,MATCH($B$3&amp;$B11,#REF!,0),MATCH(AP$6,#REF!,0))=0),(INDEX(#REF!,MATCH($B$3&amp;$B11,#REF!,0),MATCH(AP$7,#REF!,0))=0)),"Ok",IF(AND(INDEX(#REF!,MATCH($B$3&amp;$B11,#REF!,0),MATCH(AP$6,#REF!,0))&gt;0,INDEX(#REF!,MATCH($B$3&amp;$B11,#REF!,0),MATCH(AP$7,#REF!,0)&gt;0)),"Ok","Check"))</f>
        <v>#REF!</v>
      </c>
    </row>
    <row r="12" spans="1:42" ht="15.75" x14ac:dyDescent="0.25">
      <c r="A12" s="1">
        <v>5</v>
      </c>
      <c r="B12" s="1" t="s">
        <v>6</v>
      </c>
      <c r="C12" s="20" t="e">
        <f>IF(AND((INDEX(#REF!,MATCH($B$3&amp;$B12,#REF!,0),MATCH(C$6,#REF!,0))=0),(INDEX(#REF!,MATCH($B$3&amp;$B12,#REF!,0),MATCH(C$7,#REF!,0))=0)),"Ok",IF(AND(INDEX(#REF!,MATCH($B$3&amp;$B12,#REF!,0),MATCH(C$6,#REF!,0))&gt;0,INDEX(#REF!,MATCH($B$3&amp;$B12,#REF!,0),MATCH(C$7,#REF!,0)&gt;0)),"Ok","Check"))</f>
        <v>#REF!</v>
      </c>
      <c r="D12" s="20" t="e">
        <f>IF(AND((INDEX(#REF!,MATCH($B$3&amp;$B12,#REF!,0),MATCH(D$6,#REF!,0))=0),(INDEX(#REF!,MATCH($B$3&amp;$B12,#REF!,0),MATCH(D$7,#REF!,0))=0)),"Ok",IF(AND(INDEX(#REF!,MATCH($B$3&amp;$B12,#REF!,0),MATCH(D$6,#REF!,0))&gt;0,INDEX(#REF!,MATCH($B$3&amp;$B12,#REF!,0),MATCH(D$7,#REF!,0)&gt;0)),"Ok","Check"))</f>
        <v>#REF!</v>
      </c>
      <c r="E12" s="20" t="e">
        <f>IF(AND((INDEX(#REF!,MATCH($B$3&amp;$B12,#REF!,0),MATCH(E$6,#REF!,0))=0),(INDEX(#REF!,MATCH($B$3&amp;$B12,#REF!,0),MATCH(E$7,#REF!,0))=0)),"Ok",IF(AND(INDEX(#REF!,MATCH($B$3&amp;$B12,#REF!,0),MATCH(E$6,#REF!,0))&gt;0,INDEX(#REF!,MATCH($B$3&amp;$B12,#REF!,0),MATCH(E$7,#REF!,0)&gt;0)),"Ok","Check"))</f>
        <v>#REF!</v>
      </c>
      <c r="F12" s="20" t="e">
        <f>IF(AND((INDEX(#REF!,MATCH($B$3&amp;$B12,#REF!,0),MATCH(F$6,#REF!,0))=0),(INDEX(#REF!,MATCH($B$3&amp;$B12,#REF!,0),MATCH(F$7,#REF!,0))=0)),"Ok",IF(AND(INDEX(#REF!,MATCH($B$3&amp;$B12,#REF!,0),MATCH(F$6,#REF!,0))&gt;0,INDEX(#REF!,MATCH($B$3&amp;$B12,#REF!,0),MATCH(F$7,#REF!,0)&gt;0)),"Ok","Check"))</f>
        <v>#REF!</v>
      </c>
      <c r="G12" s="20" t="e">
        <f>IF(AND((INDEX(#REF!,MATCH($B$3&amp;$B12,#REF!,0),MATCH(G$6,#REF!,0))=0),(INDEX(#REF!,MATCH($B$3&amp;$B12,#REF!,0),MATCH(G$7,#REF!,0))=0)),"Ok",IF(AND(INDEX(#REF!,MATCH($B$3&amp;$B12,#REF!,0),MATCH(G$6,#REF!,0))&gt;0,INDEX(#REF!,MATCH($B$3&amp;$B12,#REF!,0),MATCH(G$7,#REF!,0)&gt;0)),"Ok","Check"))</f>
        <v>#REF!</v>
      </c>
      <c r="H12" s="20" t="e">
        <f>IF(AND((INDEX(#REF!,MATCH($B$3&amp;$B12,#REF!,0),MATCH(H$6,#REF!,0))=0),(INDEX(#REF!,MATCH($B$3&amp;$B12,#REF!,0),MATCH(H$7,#REF!,0))=0)),"Ok",IF(AND(INDEX(#REF!,MATCH($B$3&amp;$B12,#REF!,0),MATCH(H$6,#REF!,0))&gt;0,INDEX(#REF!,MATCH($B$3&amp;$B12,#REF!,0),MATCH(H$7,#REF!,0)&gt;0)),"Ok","Check"))</f>
        <v>#REF!</v>
      </c>
      <c r="I12" s="20" t="e">
        <f>IF(AND((INDEX(#REF!,MATCH($B$3&amp;$B12,#REF!,0),MATCH(I$6,#REF!,0))=0),(INDEX(#REF!,MATCH($B$3&amp;$B12,#REF!,0),MATCH(I$7,#REF!,0))=0)),"Ok",IF(AND(INDEX(#REF!,MATCH($B$3&amp;$B12,#REF!,0),MATCH(I$6,#REF!,0))&gt;0,INDEX(#REF!,MATCH($B$3&amp;$B12,#REF!,0),MATCH(I$7,#REF!,0)&gt;0)),"Ok","Check"))</f>
        <v>#REF!</v>
      </c>
      <c r="J12" s="20" t="e">
        <f>IF(AND((INDEX(#REF!,MATCH($B$3&amp;$B12,#REF!,0),MATCH(J$6,#REF!,0))=0),(INDEX(#REF!,MATCH($B$3&amp;$B12,#REF!,0),MATCH(J$7,#REF!,0))=0)),"Ok",IF(AND(INDEX(#REF!,MATCH($B$3&amp;$B12,#REF!,0),MATCH(J$6,#REF!,0))&gt;0,INDEX(#REF!,MATCH($B$3&amp;$B12,#REF!,0),MATCH(J$7,#REF!,0)&gt;0)),"Ok","Check"))</f>
        <v>#REF!</v>
      </c>
      <c r="K12" s="20" t="e">
        <f>IF(AND((INDEX(#REF!,MATCH($B$3&amp;$B12,#REF!,0),MATCH(K$6,#REF!,0))=0),(INDEX(#REF!,MATCH($B$3&amp;$B12,#REF!,0),MATCH(K$7,#REF!,0))=0)),"Ok",IF(AND(INDEX(#REF!,MATCH($B$3&amp;$B12,#REF!,0),MATCH(K$6,#REF!,0))&gt;0,INDEX(#REF!,MATCH($B$3&amp;$B12,#REF!,0),MATCH(K$7,#REF!,0)&gt;0)),"Ok","Check"))</f>
        <v>#REF!</v>
      </c>
      <c r="L12" s="20" t="e">
        <f>IF(AND((INDEX(#REF!,MATCH($B$3&amp;$B12,#REF!,0),MATCH(L$6,#REF!,0))=0),(INDEX(#REF!,MATCH($B$3&amp;$B12,#REF!,0),MATCH(L$7,#REF!,0))=0)),"Ok",IF(AND(INDEX(#REF!,MATCH($B$3&amp;$B12,#REF!,0),MATCH(L$6,#REF!,0))&gt;0,INDEX(#REF!,MATCH($B$3&amp;$B12,#REF!,0),MATCH(L$7,#REF!,0)&gt;0)),"Ok","Check"))</f>
        <v>#REF!</v>
      </c>
      <c r="M12" s="20" t="e">
        <f t="shared" si="1"/>
        <v>#REF!</v>
      </c>
      <c r="N12" s="22" t="e">
        <f t="shared" si="0"/>
        <v>#REF!</v>
      </c>
      <c r="O12" s="20" t="e">
        <f>IF(AND((INDEX(#REF!,MATCH($B$3&amp;$B12,#REF!,0),MATCH(O$6,#REF!,0))=0),(INDEX(#REF!,MATCH($B$3&amp;$B12,#REF!,0),MATCH(O$7,#REF!,0))=0)),"Ok",IF(AND(INDEX(#REF!,MATCH($B$3&amp;$B12,#REF!,0),MATCH(O$6,#REF!,0))&gt;0,INDEX(#REF!,MATCH($B$3&amp;$B12,#REF!,0),MATCH(O$7,#REF!,0)&gt;0)),"Ok","Check"))</f>
        <v>#REF!</v>
      </c>
      <c r="P12" s="20" t="e">
        <f>IF(AND((INDEX(#REF!,MATCH($B$3&amp;$B12,#REF!,0),MATCH(P$6,#REF!,0))=0),(INDEX(#REF!,MATCH($B$3&amp;$B12,#REF!,0),MATCH(P$7,#REF!,0))=0)),"Ok",IF(AND(INDEX(#REF!,MATCH($B$3&amp;$B12,#REF!,0),MATCH(P$6,#REF!,0))&gt;0,INDEX(#REF!,MATCH($B$3&amp;$B12,#REF!,0),MATCH(P$7,#REF!,0)&gt;0)),"Ok","Check"))</f>
        <v>#REF!</v>
      </c>
      <c r="Q12" s="20" t="e">
        <f>IF(AND((INDEX(#REF!,MATCH($B$3&amp;$B12,#REF!,0),MATCH(Q$6,#REF!,0))=0),(INDEX(#REF!,MATCH($B$3&amp;$B12,#REF!,0),MATCH(Q$7,#REF!,0))=0)),"Ok",IF(AND(INDEX(#REF!,MATCH($B$3&amp;$B12,#REF!,0),MATCH(Q$6,#REF!,0))&gt;0,INDEX(#REF!,MATCH($B$3&amp;$B12,#REF!,0),MATCH(Q$7,#REF!,0)&gt;0)),"Ok","Check"))</f>
        <v>#REF!</v>
      </c>
      <c r="R12" s="20" t="e">
        <f>IF(AND((INDEX(#REF!,MATCH($B$3&amp;$B12,#REF!,0),MATCH(R$6,#REF!,0))=0),(INDEX(#REF!,MATCH($B$3&amp;$B12,#REF!,0),MATCH(R$7,#REF!,0))=0)),"Ok",IF(AND(INDEX(#REF!,MATCH($B$3&amp;$B12,#REF!,0),MATCH(R$6,#REF!,0))&gt;0,INDEX(#REF!,MATCH($B$3&amp;$B12,#REF!,0),MATCH(R$7,#REF!,0)&gt;0)),"Ok","Check"))</f>
        <v>#REF!</v>
      </c>
      <c r="S12" s="20" t="e">
        <f>IF(AND((INDEX(#REF!,MATCH($B$3&amp;$B12,#REF!,0),MATCH(S$6,#REF!,0))=0),(INDEX(#REF!,MATCH($B$3&amp;$B12,#REF!,0),MATCH(S$7,#REF!,0))=0)),"Ok",IF(AND(INDEX(#REF!,MATCH($B$3&amp;$B12,#REF!,0),MATCH(S$6,#REF!,0))&gt;0,INDEX(#REF!,MATCH($B$3&amp;$B12,#REF!,0),MATCH(S$7,#REF!,0)&gt;0)),"Ok","Check"))</f>
        <v>#REF!</v>
      </c>
      <c r="T12" s="20" t="e">
        <f>IF(AND((INDEX(#REF!,MATCH($B$3&amp;$B12,#REF!,0),MATCH(T$6,#REF!,0))=0),(INDEX(#REF!,MATCH($B$3&amp;$B12,#REF!,0),MATCH(T$7,#REF!,0))=0)),"Ok",IF(AND(INDEX(#REF!,MATCH($B$3&amp;$B12,#REF!,0),MATCH(T$6,#REF!,0))&gt;0,INDEX(#REF!,MATCH($B$3&amp;$B12,#REF!,0),MATCH(T$7,#REF!,0)&gt;0)),"Ok","Check"))</f>
        <v>#REF!</v>
      </c>
      <c r="U12" s="20" t="e">
        <f>IF(AND((INDEX(#REF!,MATCH($B$3&amp;$B12,#REF!,0),MATCH(U$6,#REF!,0))=0),(INDEX(#REF!,MATCH($B$3&amp;$B12,#REF!,0),MATCH(U$7,#REF!,0))=0)),"Ok",IF(AND(INDEX(#REF!,MATCH($B$3&amp;$B12,#REF!,0),MATCH(U$6,#REF!,0))&gt;0,INDEX(#REF!,MATCH($B$3&amp;$B12,#REF!,0),MATCH(U$7,#REF!,0)&gt;0)),"Ok","Check"))</f>
        <v>#REF!</v>
      </c>
      <c r="V12" s="20" t="e">
        <f>IF(AND((INDEX(#REF!,MATCH($B$3&amp;$B12,#REF!,0),MATCH(V$6,#REF!,0))=0),(INDEX(#REF!,MATCH($B$3&amp;$B12,#REF!,0),MATCH(V$7,#REF!,0))=0)),"Ok",IF(AND(INDEX(#REF!,MATCH($B$3&amp;$B12,#REF!,0),MATCH(V$6,#REF!,0))&gt;0,INDEX(#REF!,MATCH($B$3&amp;$B12,#REF!,0),MATCH(V$7,#REF!,0)&gt;0)),"Ok","Check"))</f>
        <v>#REF!</v>
      </c>
      <c r="W12" s="20" t="e">
        <f>IF(AND((INDEX(#REF!,MATCH($B$3&amp;$B12,#REF!,0),MATCH(W$6,#REF!,0))=0),(INDEX(#REF!,MATCH($B$3&amp;$B12,#REF!,0),MATCH(W$7,#REF!,0))=0)),"Ok",IF(AND(INDEX(#REF!,MATCH($B$3&amp;$B12,#REF!,0),MATCH(W$6,#REF!,0))&gt;0,INDEX(#REF!,MATCH($B$3&amp;$B12,#REF!,0),MATCH(W$7,#REF!,0)&gt;0)),"Ok","Check"))</f>
        <v>#REF!</v>
      </c>
      <c r="X12" s="20" t="e">
        <f>IF(AND((INDEX(#REF!,MATCH($B$3&amp;$B12,#REF!,0),MATCH(X$6,#REF!,0))=0),(INDEX(#REF!,MATCH($B$3&amp;$B12,#REF!,0),MATCH(X$7,#REF!,0))=0)),"Ok",IF(AND(INDEX(#REF!,MATCH($B$3&amp;$B12,#REF!,0),MATCH(X$6,#REF!,0))&gt;0,INDEX(#REF!,MATCH($B$3&amp;$B12,#REF!,0),MATCH(X$7,#REF!,0)&gt;0)),"Ok","Check"))</f>
        <v>#REF!</v>
      </c>
      <c r="Y12" s="20" t="e">
        <f t="shared" si="2"/>
        <v>#REF!</v>
      </c>
      <c r="Z12" s="22" t="e">
        <f t="shared" si="2"/>
        <v>#REF!</v>
      </c>
      <c r="AA12" s="20" t="e">
        <f>IF(AND((INDEX(#REF!,MATCH($B$3&amp;$B12,#REF!,0),MATCH(AA$6,#REF!,0))=0),(INDEX(#REF!,MATCH($B$3&amp;$B12,#REF!,0),MATCH(AA$7,#REF!,0))=0)),"Ok",IF(AND(INDEX(#REF!,MATCH($B$3&amp;$B12,#REF!,0),MATCH(AA$6,#REF!,0))&gt;0,INDEX(#REF!,MATCH($B$3&amp;$B12,#REF!,0),MATCH(AA$7,#REF!,0)&gt;0)),"Ok","Check"))</f>
        <v>#REF!</v>
      </c>
      <c r="AB12" s="20" t="e">
        <f>IF(AND((INDEX(#REF!,MATCH($B$3&amp;$B12,#REF!,0),MATCH(AB$6,#REF!,0))=0),(INDEX(#REF!,MATCH($B$3&amp;$B12,#REF!,0),MATCH(AB$7,#REF!,0))=0)),"Ok",IF(AND(INDEX(#REF!,MATCH($B$3&amp;$B12,#REF!,0),MATCH(AB$6,#REF!,0))&gt;0,INDEX(#REF!,MATCH($B$3&amp;$B12,#REF!,0),MATCH(AB$7,#REF!,0)&gt;0)),"Ok","Check"))</f>
        <v>#REF!</v>
      </c>
      <c r="AC12" s="20" t="e">
        <f>IF(AND((INDEX(#REF!,MATCH($B$3&amp;$B12,#REF!,0),MATCH(AC$6,#REF!,0))=0),(INDEX(#REF!,MATCH($B$3&amp;$B12,#REF!,0),MATCH(AC$7,#REF!,0))=0)),"Ok",IF(AND(INDEX(#REF!,MATCH($B$3&amp;$B12,#REF!,0),MATCH(AC$6,#REF!,0))&gt;0,INDEX(#REF!,MATCH($B$3&amp;$B12,#REF!,0),MATCH(AC$7,#REF!,0)&gt;0)),"Ok","Check"))</f>
        <v>#REF!</v>
      </c>
      <c r="AD12" s="20" t="e">
        <f>IF(AND((INDEX(#REF!,MATCH($B$3&amp;$B12,#REF!,0),MATCH(AD$6,#REF!,0))=0),(INDEX(#REF!,MATCH($B$3&amp;$B12,#REF!,0),MATCH(AD$7,#REF!,0))=0)),"Ok",IF(AND(INDEX(#REF!,MATCH($B$3&amp;$B12,#REF!,0),MATCH(AD$6,#REF!,0))&gt;0,INDEX(#REF!,MATCH($B$3&amp;$B12,#REF!,0),MATCH(AD$7,#REF!,0)&gt;0)),"Ok","Check"))</f>
        <v>#REF!</v>
      </c>
      <c r="AE12" s="20" t="e">
        <f>IF(AND((INDEX(#REF!,MATCH($B$3&amp;$B12,#REF!,0),MATCH(AE$6,#REF!,0))=0),(INDEX(#REF!,MATCH($B$3&amp;$B12,#REF!,0),MATCH(AE$7,#REF!,0))=0)),"Ok",IF(AND(INDEX(#REF!,MATCH($B$3&amp;$B12,#REF!,0),MATCH(AE$6,#REF!,0))&gt;0,INDEX(#REF!,MATCH($B$3&amp;$B12,#REF!,0),MATCH(AE$7,#REF!,0)&gt;0)),"Ok","Check"))</f>
        <v>#REF!</v>
      </c>
      <c r="AF12" s="20" t="e">
        <f>IF(AND((INDEX(#REF!,MATCH($B$3&amp;$B12,#REF!,0),MATCH(AF$6,#REF!,0))=0),(INDEX(#REF!,MATCH($B$3&amp;$B12,#REF!,0),MATCH(AF$7,#REF!,0))=0)),"Ok",IF(AND(INDEX(#REF!,MATCH($B$3&amp;$B12,#REF!,0),MATCH(AF$6,#REF!,0))&gt;0,INDEX(#REF!,MATCH($B$3&amp;$B12,#REF!,0),MATCH(AF$7,#REF!,0)&gt;0)),"Ok","Check"))</f>
        <v>#REF!</v>
      </c>
      <c r="AG12" s="20" t="e">
        <f>IF(AND((INDEX(#REF!,MATCH($B$3&amp;$B12,#REF!,0),MATCH(AG$6,#REF!,0))=0),(INDEX(#REF!,MATCH($B$3&amp;$B12,#REF!,0),MATCH(AG$7,#REF!,0))=0)),"Ok",IF(AND(INDEX(#REF!,MATCH($B$3&amp;$B12,#REF!,0),MATCH(AG$6,#REF!,0))&gt;0,INDEX(#REF!,MATCH($B$3&amp;$B12,#REF!,0),MATCH(AG$7,#REF!,0)&gt;0)),"Ok","Check"))</f>
        <v>#REF!</v>
      </c>
      <c r="AH12" s="20" t="e">
        <f>IF(AND((INDEX(#REF!,MATCH($B$3&amp;$B12,#REF!,0),MATCH(AH$6,#REF!,0))=0),(INDEX(#REF!,MATCH($B$3&amp;$B12,#REF!,0),MATCH(AH$7,#REF!,0))=0)),"Ok",IF(AND(INDEX(#REF!,MATCH($B$3&amp;$B12,#REF!,0),MATCH(AH$6,#REF!,0))&gt;0,INDEX(#REF!,MATCH($B$3&amp;$B12,#REF!,0),MATCH(AH$7,#REF!,0)&gt;0)),"Ok","Check"))</f>
        <v>#REF!</v>
      </c>
      <c r="AI12" s="20" t="e">
        <f>IF(AND((INDEX(#REF!,MATCH($B$3&amp;$B12,#REF!,0),MATCH(AI$6,#REF!,0))=0),(INDEX(#REF!,MATCH($B$3&amp;$B12,#REF!,0),MATCH(AI$7,#REF!,0))=0)),"Ok",IF(AND(INDEX(#REF!,MATCH($B$3&amp;$B12,#REF!,0),MATCH(AI$6,#REF!,0))&gt;0,INDEX(#REF!,MATCH($B$3&amp;$B12,#REF!,0),MATCH(AI$7,#REF!,0)&gt;0)),"Ok","Check"))</f>
        <v>#REF!</v>
      </c>
      <c r="AJ12" s="20" t="e">
        <f>IF(AND((INDEX(#REF!,MATCH($B$3&amp;$B12,#REF!,0),MATCH(AJ$6,#REF!,0))=0),(INDEX(#REF!,MATCH($B$3&amp;$B12,#REF!,0),MATCH(AJ$7,#REF!,0))=0)),"Ok",IF(AND(INDEX(#REF!,MATCH($B$3&amp;$B12,#REF!,0),MATCH(AJ$6,#REF!,0))&gt;0,INDEX(#REF!,MATCH($B$3&amp;$B12,#REF!,0),MATCH(AJ$7,#REF!,0)&gt;0)),"Ok","Check"))</f>
        <v>#REF!</v>
      </c>
      <c r="AK12" s="20" t="e">
        <f>IF(AND((INDEX(#REF!,MATCH($B$3&amp;$B12,#REF!,0),MATCH(AK$6,#REF!,0))=0),(INDEX(#REF!,MATCH($B$3&amp;$B12,#REF!,0),MATCH(AK$7,#REF!,0))=0)),"Ok",IF(AND(INDEX(#REF!,MATCH($B$3&amp;$B12,#REF!,0),MATCH(AK$6,#REF!,0))&gt;0,INDEX(#REF!,MATCH($B$3&amp;$B12,#REF!,0),MATCH(AK$7,#REF!,0)&gt;0)),"Ok","Check"))</f>
        <v>#REF!</v>
      </c>
      <c r="AL12" s="20" t="e">
        <f>IF(AND((INDEX(#REF!,MATCH($B$3&amp;$B12,#REF!,0),MATCH(AL$6,#REF!,0))=0),(INDEX(#REF!,MATCH($B$3&amp;$B12,#REF!,0),MATCH(AL$7,#REF!,0))=0)),"Ok",IF(AND(INDEX(#REF!,MATCH($B$3&amp;$B12,#REF!,0),MATCH(AL$6,#REF!,0))&gt;0,INDEX(#REF!,MATCH($B$3&amp;$B12,#REF!,0),MATCH(AL$7,#REF!,0)&gt;0)),"Ok","Check"))</f>
        <v>#REF!</v>
      </c>
      <c r="AM12" s="20" t="e">
        <f t="shared" si="3"/>
        <v>#REF!</v>
      </c>
      <c r="AN12" s="21" t="e">
        <f t="shared" si="3"/>
        <v>#REF!</v>
      </c>
      <c r="AO12" s="20" t="e">
        <f>IF(AND((INDEX(#REF!,MATCH($B$3&amp;$B12,#REF!,0),MATCH(AO$6,#REF!,0))=0),(INDEX(#REF!,MATCH($B$3&amp;$B12,#REF!,0),MATCH(AO$7,#REF!,0))=0)),"Ok",IF(AND(INDEX(#REF!,MATCH($B$3&amp;$B12,#REF!,0),MATCH(AO$6,#REF!,0))&gt;0,INDEX(#REF!,MATCH($B$3&amp;$B12,#REF!,0),MATCH(AO$7,#REF!,0)&gt;0)),"Ok","Check"))</f>
        <v>#REF!</v>
      </c>
      <c r="AP12" s="20" t="e">
        <f>IF(AND((INDEX(#REF!,MATCH($B$3&amp;$B12,#REF!,0),MATCH(AP$6,#REF!,0))=0),(INDEX(#REF!,MATCH($B$3&amp;$B12,#REF!,0),MATCH(AP$7,#REF!,0))=0)),"Ok",IF(AND(INDEX(#REF!,MATCH($B$3&amp;$B12,#REF!,0),MATCH(AP$6,#REF!,0))&gt;0,INDEX(#REF!,MATCH($B$3&amp;$B12,#REF!,0),MATCH(AP$7,#REF!,0)&gt;0)),"Ok","Check"))</f>
        <v>#REF!</v>
      </c>
    </row>
    <row r="13" spans="1:42" ht="15.75" x14ac:dyDescent="0.25">
      <c r="A13" s="1">
        <v>6</v>
      </c>
      <c r="B13" s="1" t="s">
        <v>7</v>
      </c>
      <c r="C13" s="20" t="e">
        <f>IF(AND((INDEX(#REF!,MATCH($B$3&amp;$B13,#REF!,0),MATCH(C$6,#REF!,0))=0),(INDEX(#REF!,MATCH($B$3&amp;$B13,#REF!,0),MATCH(C$7,#REF!,0))=0)),"Ok",IF(AND(INDEX(#REF!,MATCH($B$3&amp;$B13,#REF!,0),MATCH(C$6,#REF!,0))&gt;0,INDEX(#REF!,MATCH($B$3&amp;$B13,#REF!,0),MATCH(C$7,#REF!,0)&gt;0)),"Ok","Check"))</f>
        <v>#REF!</v>
      </c>
      <c r="D13" s="20" t="e">
        <f>IF(AND((INDEX(#REF!,MATCH($B$3&amp;$B13,#REF!,0),MATCH(D$6,#REF!,0))=0),(INDEX(#REF!,MATCH($B$3&amp;$B13,#REF!,0),MATCH(D$7,#REF!,0))=0)),"Ok",IF(AND(INDEX(#REF!,MATCH($B$3&amp;$B13,#REF!,0),MATCH(D$6,#REF!,0))&gt;0,INDEX(#REF!,MATCH($B$3&amp;$B13,#REF!,0),MATCH(D$7,#REF!,0)&gt;0)),"Ok","Check"))</f>
        <v>#REF!</v>
      </c>
      <c r="E13" s="20" t="e">
        <f>IF(AND((INDEX(#REF!,MATCH($B$3&amp;$B13,#REF!,0),MATCH(E$6,#REF!,0))=0),(INDEX(#REF!,MATCH($B$3&amp;$B13,#REF!,0),MATCH(E$7,#REF!,0))=0)),"Ok",IF(AND(INDEX(#REF!,MATCH($B$3&amp;$B13,#REF!,0),MATCH(E$6,#REF!,0))&gt;0,INDEX(#REF!,MATCH($B$3&amp;$B13,#REF!,0),MATCH(E$7,#REF!,0)&gt;0)),"Ok","Check"))</f>
        <v>#REF!</v>
      </c>
      <c r="F13" s="20" t="e">
        <f>IF(AND((INDEX(#REF!,MATCH($B$3&amp;$B13,#REF!,0),MATCH(F$6,#REF!,0))=0),(INDEX(#REF!,MATCH($B$3&amp;$B13,#REF!,0),MATCH(F$7,#REF!,0))=0)),"Ok",IF(AND(INDEX(#REF!,MATCH($B$3&amp;$B13,#REF!,0),MATCH(F$6,#REF!,0))&gt;0,INDEX(#REF!,MATCH($B$3&amp;$B13,#REF!,0),MATCH(F$7,#REF!,0)&gt;0)),"Ok","Check"))</f>
        <v>#REF!</v>
      </c>
      <c r="G13" s="20" t="e">
        <f>IF(AND((INDEX(#REF!,MATCH($B$3&amp;$B13,#REF!,0),MATCH(G$6,#REF!,0))=0),(INDEX(#REF!,MATCH($B$3&amp;$B13,#REF!,0),MATCH(G$7,#REF!,0))=0)),"Ok",IF(AND(INDEX(#REF!,MATCH($B$3&amp;$B13,#REF!,0),MATCH(G$6,#REF!,0))&gt;0,INDEX(#REF!,MATCH($B$3&amp;$B13,#REF!,0),MATCH(G$7,#REF!,0)&gt;0)),"Ok","Check"))</f>
        <v>#REF!</v>
      </c>
      <c r="H13" s="20" t="e">
        <f>IF(AND((INDEX(#REF!,MATCH($B$3&amp;$B13,#REF!,0),MATCH(H$6,#REF!,0))=0),(INDEX(#REF!,MATCH($B$3&amp;$B13,#REF!,0),MATCH(H$7,#REF!,0))=0)),"Ok",IF(AND(INDEX(#REF!,MATCH($B$3&amp;$B13,#REF!,0),MATCH(H$6,#REF!,0))&gt;0,INDEX(#REF!,MATCH($B$3&amp;$B13,#REF!,0),MATCH(H$7,#REF!,0)&gt;0)),"Ok","Check"))</f>
        <v>#REF!</v>
      </c>
      <c r="I13" s="20" t="e">
        <f>IF(AND((INDEX(#REF!,MATCH($B$3&amp;$B13,#REF!,0),MATCH(I$6,#REF!,0))=0),(INDEX(#REF!,MATCH($B$3&amp;$B13,#REF!,0),MATCH(I$7,#REF!,0))=0)),"Ok",IF(AND(INDEX(#REF!,MATCH($B$3&amp;$B13,#REF!,0),MATCH(I$6,#REF!,0))&gt;0,INDEX(#REF!,MATCH($B$3&amp;$B13,#REF!,0),MATCH(I$7,#REF!,0)&gt;0)),"Ok","Check"))</f>
        <v>#REF!</v>
      </c>
      <c r="J13" s="20" t="e">
        <f>IF(AND((INDEX(#REF!,MATCH($B$3&amp;$B13,#REF!,0),MATCH(J$6,#REF!,0))=0),(INDEX(#REF!,MATCH($B$3&amp;$B13,#REF!,0),MATCH(J$7,#REF!,0))=0)),"Ok",IF(AND(INDEX(#REF!,MATCH($B$3&amp;$B13,#REF!,0),MATCH(J$6,#REF!,0))&gt;0,INDEX(#REF!,MATCH($B$3&amp;$B13,#REF!,0),MATCH(J$7,#REF!,0)&gt;0)),"Ok","Check"))</f>
        <v>#REF!</v>
      </c>
      <c r="K13" s="20" t="e">
        <f>IF(AND((INDEX(#REF!,MATCH($B$3&amp;$B13,#REF!,0),MATCH(K$6,#REF!,0))=0),(INDEX(#REF!,MATCH($B$3&amp;$B13,#REF!,0),MATCH(K$7,#REF!,0))=0)),"Ok",IF(AND(INDEX(#REF!,MATCH($B$3&amp;$B13,#REF!,0),MATCH(K$6,#REF!,0))&gt;0,INDEX(#REF!,MATCH($B$3&amp;$B13,#REF!,0),MATCH(K$7,#REF!,0)&gt;0)),"Ok","Check"))</f>
        <v>#REF!</v>
      </c>
      <c r="L13" s="20" t="e">
        <f>IF(AND((INDEX(#REF!,MATCH($B$3&amp;$B13,#REF!,0),MATCH(L$6,#REF!,0))=0),(INDEX(#REF!,MATCH($B$3&amp;$B13,#REF!,0),MATCH(L$7,#REF!,0))=0)),"Ok",IF(AND(INDEX(#REF!,MATCH($B$3&amp;$B13,#REF!,0),MATCH(L$6,#REF!,0))&gt;0,INDEX(#REF!,MATCH($B$3&amp;$B13,#REF!,0),MATCH(L$7,#REF!,0)&gt;0)),"Ok","Check"))</f>
        <v>#REF!</v>
      </c>
      <c r="M13" s="20" t="e">
        <f t="shared" si="1"/>
        <v>#REF!</v>
      </c>
      <c r="N13" s="22" t="e">
        <f t="shared" si="0"/>
        <v>#REF!</v>
      </c>
      <c r="O13" s="20" t="e">
        <f>IF(AND((INDEX(#REF!,MATCH($B$3&amp;$B13,#REF!,0),MATCH(O$6,#REF!,0))=0),(INDEX(#REF!,MATCH($B$3&amp;$B13,#REF!,0),MATCH(O$7,#REF!,0))=0)),"Ok",IF(AND(INDEX(#REF!,MATCH($B$3&amp;$B13,#REF!,0),MATCH(O$6,#REF!,0))&gt;0,INDEX(#REF!,MATCH($B$3&amp;$B13,#REF!,0),MATCH(O$7,#REF!,0)&gt;0)),"Ok","Check"))</f>
        <v>#REF!</v>
      </c>
      <c r="P13" s="20" t="e">
        <f>IF(AND((INDEX(#REF!,MATCH($B$3&amp;$B13,#REF!,0),MATCH(P$6,#REF!,0))=0),(INDEX(#REF!,MATCH($B$3&amp;$B13,#REF!,0),MATCH(P$7,#REF!,0))=0)),"Ok",IF(AND(INDEX(#REF!,MATCH($B$3&amp;$B13,#REF!,0),MATCH(P$6,#REF!,0))&gt;0,INDEX(#REF!,MATCH($B$3&amp;$B13,#REF!,0),MATCH(P$7,#REF!,0)&gt;0)),"Ok","Check"))</f>
        <v>#REF!</v>
      </c>
      <c r="Q13" s="20" t="e">
        <f>IF(AND((INDEX(#REF!,MATCH($B$3&amp;$B13,#REF!,0),MATCH(Q$6,#REF!,0))=0),(INDEX(#REF!,MATCH($B$3&amp;$B13,#REF!,0),MATCH(Q$7,#REF!,0))=0)),"Ok",IF(AND(INDEX(#REF!,MATCH($B$3&amp;$B13,#REF!,0),MATCH(Q$6,#REF!,0))&gt;0,INDEX(#REF!,MATCH($B$3&amp;$B13,#REF!,0),MATCH(Q$7,#REF!,0)&gt;0)),"Ok","Check"))</f>
        <v>#REF!</v>
      </c>
      <c r="R13" s="20" t="e">
        <f>IF(AND((INDEX(#REF!,MATCH($B$3&amp;$B13,#REF!,0),MATCH(R$6,#REF!,0))=0),(INDEX(#REF!,MATCH($B$3&amp;$B13,#REF!,0),MATCH(R$7,#REF!,0))=0)),"Ok",IF(AND(INDEX(#REF!,MATCH($B$3&amp;$B13,#REF!,0),MATCH(R$6,#REF!,0))&gt;0,INDEX(#REF!,MATCH($B$3&amp;$B13,#REF!,0),MATCH(R$7,#REF!,0)&gt;0)),"Ok","Check"))</f>
        <v>#REF!</v>
      </c>
      <c r="S13" s="20" t="e">
        <f>IF(AND((INDEX(#REF!,MATCH($B$3&amp;$B13,#REF!,0),MATCH(S$6,#REF!,0))=0),(INDEX(#REF!,MATCH($B$3&amp;$B13,#REF!,0),MATCH(S$7,#REF!,0))=0)),"Ok",IF(AND(INDEX(#REF!,MATCH($B$3&amp;$B13,#REF!,0),MATCH(S$6,#REF!,0))&gt;0,INDEX(#REF!,MATCH($B$3&amp;$B13,#REF!,0),MATCH(S$7,#REF!,0)&gt;0)),"Ok","Check"))</f>
        <v>#REF!</v>
      </c>
      <c r="T13" s="20" t="e">
        <f>IF(AND((INDEX(#REF!,MATCH($B$3&amp;$B13,#REF!,0),MATCH(T$6,#REF!,0))=0),(INDEX(#REF!,MATCH($B$3&amp;$B13,#REF!,0),MATCH(T$7,#REF!,0))=0)),"Ok",IF(AND(INDEX(#REF!,MATCH($B$3&amp;$B13,#REF!,0),MATCH(T$6,#REF!,0))&gt;0,INDEX(#REF!,MATCH($B$3&amp;$B13,#REF!,0),MATCH(T$7,#REF!,0)&gt;0)),"Ok","Check"))</f>
        <v>#REF!</v>
      </c>
      <c r="U13" s="20" t="e">
        <f>IF(AND((INDEX(#REF!,MATCH($B$3&amp;$B13,#REF!,0),MATCH(U$6,#REF!,0))=0),(INDEX(#REF!,MATCH($B$3&amp;$B13,#REF!,0),MATCH(U$7,#REF!,0))=0)),"Ok",IF(AND(INDEX(#REF!,MATCH($B$3&amp;$B13,#REF!,0),MATCH(U$6,#REF!,0))&gt;0,INDEX(#REF!,MATCH($B$3&amp;$B13,#REF!,0),MATCH(U$7,#REF!,0)&gt;0)),"Ok","Check"))</f>
        <v>#REF!</v>
      </c>
      <c r="V13" s="20" t="e">
        <f>IF(AND((INDEX(#REF!,MATCH($B$3&amp;$B13,#REF!,0),MATCH(V$6,#REF!,0))=0),(INDEX(#REF!,MATCH($B$3&amp;$B13,#REF!,0),MATCH(V$7,#REF!,0))=0)),"Ok",IF(AND(INDEX(#REF!,MATCH($B$3&amp;$B13,#REF!,0),MATCH(V$6,#REF!,0))&gt;0,INDEX(#REF!,MATCH($B$3&amp;$B13,#REF!,0),MATCH(V$7,#REF!,0)&gt;0)),"Ok","Check"))</f>
        <v>#REF!</v>
      </c>
      <c r="W13" s="20" t="e">
        <f>IF(AND((INDEX(#REF!,MATCH($B$3&amp;$B13,#REF!,0),MATCH(W$6,#REF!,0))=0),(INDEX(#REF!,MATCH($B$3&amp;$B13,#REF!,0),MATCH(W$7,#REF!,0))=0)),"Ok",IF(AND(INDEX(#REF!,MATCH($B$3&amp;$B13,#REF!,0),MATCH(W$6,#REF!,0))&gt;0,INDEX(#REF!,MATCH($B$3&amp;$B13,#REF!,0),MATCH(W$7,#REF!,0)&gt;0)),"Ok","Check"))</f>
        <v>#REF!</v>
      </c>
      <c r="X13" s="20" t="e">
        <f>IF(AND((INDEX(#REF!,MATCH($B$3&amp;$B13,#REF!,0),MATCH(X$6,#REF!,0))=0),(INDEX(#REF!,MATCH($B$3&amp;$B13,#REF!,0),MATCH(X$7,#REF!,0))=0)),"Ok",IF(AND(INDEX(#REF!,MATCH($B$3&amp;$B13,#REF!,0),MATCH(X$6,#REF!,0))&gt;0,INDEX(#REF!,MATCH($B$3&amp;$B13,#REF!,0),MATCH(X$7,#REF!,0)&gt;0)),"Ok","Check"))</f>
        <v>#REF!</v>
      </c>
      <c r="Y13" s="20" t="e">
        <f t="shared" si="2"/>
        <v>#REF!</v>
      </c>
      <c r="Z13" s="22" t="e">
        <f t="shared" si="2"/>
        <v>#REF!</v>
      </c>
      <c r="AA13" s="20" t="e">
        <f>IF(AND((INDEX(#REF!,MATCH($B$3&amp;$B13,#REF!,0),MATCH(AA$6,#REF!,0))=0),(INDEX(#REF!,MATCH($B$3&amp;$B13,#REF!,0),MATCH(AA$7,#REF!,0))=0)),"Ok",IF(AND(INDEX(#REF!,MATCH($B$3&amp;$B13,#REF!,0),MATCH(AA$6,#REF!,0))&gt;0,INDEX(#REF!,MATCH($B$3&amp;$B13,#REF!,0),MATCH(AA$7,#REF!,0)&gt;0)),"Ok","Check"))</f>
        <v>#REF!</v>
      </c>
      <c r="AB13" s="20" t="e">
        <f>IF(AND((INDEX(#REF!,MATCH($B$3&amp;$B13,#REF!,0),MATCH(AB$6,#REF!,0))=0),(INDEX(#REF!,MATCH($B$3&amp;$B13,#REF!,0),MATCH(AB$7,#REF!,0))=0)),"Ok",IF(AND(INDEX(#REF!,MATCH($B$3&amp;$B13,#REF!,0),MATCH(AB$6,#REF!,0))&gt;0,INDEX(#REF!,MATCH($B$3&amp;$B13,#REF!,0),MATCH(AB$7,#REF!,0)&gt;0)),"Ok","Check"))</f>
        <v>#REF!</v>
      </c>
      <c r="AC13" s="20" t="e">
        <f>IF(AND((INDEX(#REF!,MATCH($B$3&amp;$B13,#REF!,0),MATCH(AC$6,#REF!,0))=0),(INDEX(#REF!,MATCH($B$3&amp;$B13,#REF!,0),MATCH(AC$7,#REF!,0))=0)),"Ok",IF(AND(INDEX(#REF!,MATCH($B$3&amp;$B13,#REF!,0),MATCH(AC$6,#REF!,0))&gt;0,INDEX(#REF!,MATCH($B$3&amp;$B13,#REF!,0),MATCH(AC$7,#REF!,0)&gt;0)),"Ok","Check"))</f>
        <v>#REF!</v>
      </c>
      <c r="AD13" s="20" t="e">
        <f>IF(AND((INDEX(#REF!,MATCH($B$3&amp;$B13,#REF!,0),MATCH(AD$6,#REF!,0))=0),(INDEX(#REF!,MATCH($B$3&amp;$B13,#REF!,0),MATCH(AD$7,#REF!,0))=0)),"Ok",IF(AND(INDEX(#REF!,MATCH($B$3&amp;$B13,#REF!,0),MATCH(AD$6,#REF!,0))&gt;0,INDEX(#REF!,MATCH($B$3&amp;$B13,#REF!,0),MATCH(AD$7,#REF!,0)&gt;0)),"Ok","Check"))</f>
        <v>#REF!</v>
      </c>
      <c r="AE13" s="20" t="e">
        <f>IF(AND((INDEX(#REF!,MATCH($B$3&amp;$B13,#REF!,0),MATCH(AE$6,#REF!,0))=0),(INDEX(#REF!,MATCH($B$3&amp;$B13,#REF!,0),MATCH(AE$7,#REF!,0))=0)),"Ok",IF(AND(INDEX(#REF!,MATCH($B$3&amp;$B13,#REF!,0),MATCH(AE$6,#REF!,0))&gt;0,INDEX(#REF!,MATCH($B$3&amp;$B13,#REF!,0),MATCH(AE$7,#REF!,0)&gt;0)),"Ok","Check"))</f>
        <v>#REF!</v>
      </c>
      <c r="AF13" s="20" t="e">
        <f>IF(AND((INDEX(#REF!,MATCH($B$3&amp;$B13,#REF!,0),MATCH(AF$6,#REF!,0))=0),(INDEX(#REF!,MATCH($B$3&amp;$B13,#REF!,0),MATCH(AF$7,#REF!,0))=0)),"Ok",IF(AND(INDEX(#REF!,MATCH($B$3&amp;$B13,#REF!,0),MATCH(AF$6,#REF!,0))&gt;0,INDEX(#REF!,MATCH($B$3&amp;$B13,#REF!,0),MATCH(AF$7,#REF!,0)&gt;0)),"Ok","Check"))</f>
        <v>#REF!</v>
      </c>
      <c r="AG13" s="20" t="e">
        <f>IF(AND((INDEX(#REF!,MATCH($B$3&amp;$B13,#REF!,0),MATCH(AG$6,#REF!,0))=0),(INDEX(#REF!,MATCH($B$3&amp;$B13,#REF!,0),MATCH(AG$7,#REF!,0))=0)),"Ok",IF(AND(INDEX(#REF!,MATCH($B$3&amp;$B13,#REF!,0),MATCH(AG$6,#REF!,0))&gt;0,INDEX(#REF!,MATCH($B$3&amp;$B13,#REF!,0),MATCH(AG$7,#REF!,0)&gt;0)),"Ok","Check"))</f>
        <v>#REF!</v>
      </c>
      <c r="AH13" s="20" t="e">
        <f>IF(AND((INDEX(#REF!,MATCH($B$3&amp;$B13,#REF!,0),MATCH(AH$6,#REF!,0))=0),(INDEX(#REF!,MATCH($B$3&amp;$B13,#REF!,0),MATCH(AH$7,#REF!,0))=0)),"Ok",IF(AND(INDEX(#REF!,MATCH($B$3&amp;$B13,#REF!,0),MATCH(AH$6,#REF!,0))&gt;0,INDEX(#REF!,MATCH($B$3&amp;$B13,#REF!,0),MATCH(AH$7,#REF!,0)&gt;0)),"Ok","Check"))</f>
        <v>#REF!</v>
      </c>
      <c r="AI13" s="20" t="e">
        <f>IF(AND((INDEX(#REF!,MATCH($B$3&amp;$B13,#REF!,0),MATCH(AI$6,#REF!,0))=0),(INDEX(#REF!,MATCH($B$3&amp;$B13,#REF!,0),MATCH(AI$7,#REF!,0))=0)),"Ok",IF(AND(INDEX(#REF!,MATCH($B$3&amp;$B13,#REF!,0),MATCH(AI$6,#REF!,0))&gt;0,INDEX(#REF!,MATCH($B$3&amp;$B13,#REF!,0),MATCH(AI$7,#REF!,0)&gt;0)),"Ok","Check"))</f>
        <v>#REF!</v>
      </c>
      <c r="AJ13" s="20" t="e">
        <f>IF(AND((INDEX(#REF!,MATCH($B$3&amp;$B13,#REF!,0),MATCH(AJ$6,#REF!,0))=0),(INDEX(#REF!,MATCH($B$3&amp;$B13,#REF!,0),MATCH(AJ$7,#REF!,0))=0)),"Ok",IF(AND(INDEX(#REF!,MATCH($B$3&amp;$B13,#REF!,0),MATCH(AJ$6,#REF!,0))&gt;0,INDEX(#REF!,MATCH($B$3&amp;$B13,#REF!,0),MATCH(AJ$7,#REF!,0)&gt;0)),"Ok","Check"))</f>
        <v>#REF!</v>
      </c>
      <c r="AK13" s="20" t="e">
        <f>IF(AND((INDEX(#REF!,MATCH($B$3&amp;$B13,#REF!,0),MATCH(AK$6,#REF!,0))=0),(INDEX(#REF!,MATCH($B$3&amp;$B13,#REF!,0),MATCH(AK$7,#REF!,0))=0)),"Ok",IF(AND(INDEX(#REF!,MATCH($B$3&amp;$B13,#REF!,0),MATCH(AK$6,#REF!,0))&gt;0,INDEX(#REF!,MATCH($B$3&amp;$B13,#REF!,0),MATCH(AK$7,#REF!,0)&gt;0)),"Ok","Check"))</f>
        <v>#REF!</v>
      </c>
      <c r="AL13" s="20" t="e">
        <f>IF(AND((INDEX(#REF!,MATCH($B$3&amp;$B13,#REF!,0),MATCH(AL$6,#REF!,0))=0),(INDEX(#REF!,MATCH($B$3&amp;$B13,#REF!,0),MATCH(AL$7,#REF!,0))=0)),"Ok",IF(AND(INDEX(#REF!,MATCH($B$3&amp;$B13,#REF!,0),MATCH(AL$6,#REF!,0))&gt;0,INDEX(#REF!,MATCH($B$3&amp;$B13,#REF!,0),MATCH(AL$7,#REF!,0)&gt;0)),"Ok","Check"))</f>
        <v>#REF!</v>
      </c>
      <c r="AM13" s="20" t="e">
        <f t="shared" si="3"/>
        <v>#REF!</v>
      </c>
      <c r="AN13" s="21" t="e">
        <f t="shared" si="3"/>
        <v>#REF!</v>
      </c>
      <c r="AO13" s="20" t="e">
        <f>IF(AND((INDEX(#REF!,MATCH($B$3&amp;$B13,#REF!,0),MATCH(AO$6,#REF!,0))=0),(INDEX(#REF!,MATCH($B$3&amp;$B13,#REF!,0),MATCH(AO$7,#REF!,0))=0)),"Ok",IF(AND(INDEX(#REF!,MATCH($B$3&amp;$B13,#REF!,0),MATCH(AO$6,#REF!,0))&gt;0,INDEX(#REF!,MATCH($B$3&amp;$B13,#REF!,0),MATCH(AO$7,#REF!,0)&gt;0)),"Ok","Check"))</f>
        <v>#REF!</v>
      </c>
      <c r="AP13" s="20" t="e">
        <f>IF(AND((INDEX(#REF!,MATCH($B$3&amp;$B13,#REF!,0),MATCH(AP$6,#REF!,0))=0),(INDEX(#REF!,MATCH($B$3&amp;$B13,#REF!,0),MATCH(AP$7,#REF!,0))=0)),"Ok",IF(AND(INDEX(#REF!,MATCH($B$3&amp;$B13,#REF!,0),MATCH(AP$6,#REF!,0))&gt;0,INDEX(#REF!,MATCH($B$3&amp;$B13,#REF!,0),MATCH(AP$7,#REF!,0)&gt;0)),"Ok","Check"))</f>
        <v>#REF!</v>
      </c>
    </row>
    <row r="14" spans="1:42" ht="15.75" x14ac:dyDescent="0.25">
      <c r="A14" s="1">
        <v>7</v>
      </c>
      <c r="B14" s="1" t="s">
        <v>8</v>
      </c>
      <c r="C14" s="20" t="e">
        <f>IF(AND((INDEX(#REF!,MATCH($B$3&amp;$B14,#REF!,0),MATCH(C$6,#REF!,0))=0),(INDEX(#REF!,MATCH($B$3&amp;$B14,#REF!,0),MATCH(C$7,#REF!,0))=0)),"Ok",IF(AND(INDEX(#REF!,MATCH($B$3&amp;$B14,#REF!,0),MATCH(C$6,#REF!,0))&gt;0,INDEX(#REF!,MATCH($B$3&amp;$B14,#REF!,0),MATCH(C$7,#REF!,0)&gt;0)),"Ok","Check"))</f>
        <v>#REF!</v>
      </c>
      <c r="D14" s="20" t="e">
        <f>IF(AND((INDEX(#REF!,MATCH($B$3&amp;$B14,#REF!,0),MATCH(D$6,#REF!,0))=0),(INDEX(#REF!,MATCH($B$3&amp;$B14,#REF!,0),MATCH(D$7,#REF!,0))=0)),"Ok",IF(AND(INDEX(#REF!,MATCH($B$3&amp;$B14,#REF!,0),MATCH(D$6,#REF!,0))&gt;0,INDEX(#REF!,MATCH($B$3&amp;$B14,#REF!,0),MATCH(D$7,#REF!,0)&gt;0)),"Ok","Check"))</f>
        <v>#REF!</v>
      </c>
      <c r="E14" s="20" t="e">
        <f>IF(AND((INDEX(#REF!,MATCH($B$3&amp;$B14,#REF!,0),MATCH(E$6,#REF!,0))=0),(INDEX(#REF!,MATCH($B$3&amp;$B14,#REF!,0),MATCH(E$7,#REF!,0))=0)),"Ok",IF(AND(INDEX(#REF!,MATCH($B$3&amp;$B14,#REF!,0),MATCH(E$6,#REF!,0))&gt;0,INDEX(#REF!,MATCH($B$3&amp;$B14,#REF!,0),MATCH(E$7,#REF!,0)&gt;0)),"Ok","Check"))</f>
        <v>#REF!</v>
      </c>
      <c r="F14" s="20" t="e">
        <f>IF(AND((INDEX(#REF!,MATCH($B$3&amp;$B14,#REF!,0),MATCH(F$6,#REF!,0))=0),(INDEX(#REF!,MATCH($B$3&amp;$B14,#REF!,0),MATCH(F$7,#REF!,0))=0)),"Ok",IF(AND(INDEX(#REF!,MATCH($B$3&amp;$B14,#REF!,0),MATCH(F$6,#REF!,0))&gt;0,INDEX(#REF!,MATCH($B$3&amp;$B14,#REF!,0),MATCH(F$7,#REF!,0)&gt;0)),"Ok","Check"))</f>
        <v>#REF!</v>
      </c>
      <c r="G14" s="20" t="e">
        <f>IF(AND((INDEX(#REF!,MATCH($B$3&amp;$B14,#REF!,0),MATCH(G$6,#REF!,0))=0),(INDEX(#REF!,MATCH($B$3&amp;$B14,#REF!,0),MATCH(G$7,#REF!,0))=0)),"Ok",IF(AND(INDEX(#REF!,MATCH($B$3&amp;$B14,#REF!,0),MATCH(G$6,#REF!,0))&gt;0,INDEX(#REF!,MATCH($B$3&amp;$B14,#REF!,0),MATCH(G$7,#REF!,0)&gt;0)),"Ok","Check"))</f>
        <v>#REF!</v>
      </c>
      <c r="H14" s="20" t="e">
        <f>IF(AND((INDEX(#REF!,MATCH($B$3&amp;$B14,#REF!,0),MATCH(H$6,#REF!,0))=0),(INDEX(#REF!,MATCH($B$3&amp;$B14,#REF!,0),MATCH(H$7,#REF!,0))=0)),"Ok",IF(AND(INDEX(#REF!,MATCH($B$3&amp;$B14,#REF!,0),MATCH(H$6,#REF!,0))&gt;0,INDEX(#REF!,MATCH($B$3&amp;$B14,#REF!,0),MATCH(H$7,#REF!,0)&gt;0)),"Ok","Check"))</f>
        <v>#REF!</v>
      </c>
      <c r="I14" s="20" t="e">
        <f>IF(AND((INDEX(#REF!,MATCH($B$3&amp;$B14,#REF!,0),MATCH(I$6,#REF!,0))=0),(INDEX(#REF!,MATCH($B$3&amp;$B14,#REF!,0),MATCH(I$7,#REF!,0))=0)),"Ok",IF(AND(INDEX(#REF!,MATCH($B$3&amp;$B14,#REF!,0),MATCH(I$6,#REF!,0))&gt;0,INDEX(#REF!,MATCH($B$3&amp;$B14,#REF!,0),MATCH(I$7,#REF!,0)&gt;0)),"Ok","Check"))</f>
        <v>#REF!</v>
      </c>
      <c r="J14" s="20" t="e">
        <f>IF(AND((INDEX(#REF!,MATCH($B$3&amp;$B14,#REF!,0),MATCH(J$6,#REF!,0))=0),(INDEX(#REF!,MATCH($B$3&amp;$B14,#REF!,0),MATCH(J$7,#REF!,0))=0)),"Ok",IF(AND(INDEX(#REF!,MATCH($B$3&amp;$B14,#REF!,0),MATCH(J$6,#REF!,0))&gt;0,INDEX(#REF!,MATCH($B$3&amp;$B14,#REF!,0),MATCH(J$7,#REF!,0)&gt;0)),"Ok","Check"))</f>
        <v>#REF!</v>
      </c>
      <c r="K14" s="20" t="e">
        <f>IF(AND((INDEX(#REF!,MATCH($B$3&amp;$B14,#REF!,0),MATCH(K$6,#REF!,0))=0),(INDEX(#REF!,MATCH($B$3&amp;$B14,#REF!,0),MATCH(K$7,#REF!,0))=0)),"Ok",IF(AND(INDEX(#REF!,MATCH($B$3&amp;$B14,#REF!,0),MATCH(K$6,#REF!,0))&gt;0,INDEX(#REF!,MATCH($B$3&amp;$B14,#REF!,0),MATCH(K$7,#REF!,0)&gt;0)),"Ok","Check"))</f>
        <v>#REF!</v>
      </c>
      <c r="L14" s="20" t="e">
        <f>IF(AND((INDEX(#REF!,MATCH($B$3&amp;$B14,#REF!,0),MATCH(L$6,#REF!,0))=0),(INDEX(#REF!,MATCH($B$3&amp;$B14,#REF!,0),MATCH(L$7,#REF!,0))=0)),"Ok",IF(AND(INDEX(#REF!,MATCH($B$3&amp;$B14,#REF!,0),MATCH(L$6,#REF!,0))&gt;0,INDEX(#REF!,MATCH($B$3&amp;$B14,#REF!,0),MATCH(L$7,#REF!,0)&gt;0)),"Ok","Check"))</f>
        <v>#REF!</v>
      </c>
      <c r="M14" s="20" t="e">
        <f t="shared" si="1"/>
        <v>#REF!</v>
      </c>
      <c r="N14" s="22" t="e">
        <f t="shared" si="0"/>
        <v>#REF!</v>
      </c>
      <c r="O14" s="20" t="e">
        <f>IF(AND((INDEX(#REF!,MATCH($B$3&amp;$B14,#REF!,0),MATCH(O$6,#REF!,0))=0),(INDEX(#REF!,MATCH($B$3&amp;$B14,#REF!,0),MATCH(O$7,#REF!,0))=0)),"Ok",IF(AND(INDEX(#REF!,MATCH($B$3&amp;$B14,#REF!,0),MATCH(O$6,#REF!,0))&gt;0,INDEX(#REF!,MATCH($B$3&amp;$B14,#REF!,0),MATCH(O$7,#REF!,0)&gt;0)),"Ok","Check"))</f>
        <v>#REF!</v>
      </c>
      <c r="P14" s="20" t="e">
        <f>IF(AND((INDEX(#REF!,MATCH($B$3&amp;$B14,#REF!,0),MATCH(P$6,#REF!,0))=0),(INDEX(#REF!,MATCH($B$3&amp;$B14,#REF!,0),MATCH(P$7,#REF!,0))=0)),"Ok",IF(AND(INDEX(#REF!,MATCH($B$3&amp;$B14,#REF!,0),MATCH(P$6,#REF!,0))&gt;0,INDEX(#REF!,MATCH($B$3&amp;$B14,#REF!,0),MATCH(P$7,#REF!,0)&gt;0)),"Ok","Check"))</f>
        <v>#REF!</v>
      </c>
      <c r="Q14" s="20" t="e">
        <f>IF(AND((INDEX(#REF!,MATCH($B$3&amp;$B14,#REF!,0),MATCH(Q$6,#REF!,0))=0),(INDEX(#REF!,MATCH($B$3&amp;$B14,#REF!,0),MATCH(Q$7,#REF!,0))=0)),"Ok",IF(AND(INDEX(#REF!,MATCH($B$3&amp;$B14,#REF!,0),MATCH(Q$6,#REF!,0))&gt;0,INDEX(#REF!,MATCH($B$3&amp;$B14,#REF!,0),MATCH(Q$7,#REF!,0)&gt;0)),"Ok","Check"))</f>
        <v>#REF!</v>
      </c>
      <c r="R14" s="20" t="e">
        <f>IF(AND((INDEX(#REF!,MATCH($B$3&amp;$B14,#REF!,0),MATCH(R$6,#REF!,0))=0),(INDEX(#REF!,MATCH($B$3&amp;$B14,#REF!,0),MATCH(R$7,#REF!,0))=0)),"Ok",IF(AND(INDEX(#REF!,MATCH($B$3&amp;$B14,#REF!,0),MATCH(R$6,#REF!,0))&gt;0,INDEX(#REF!,MATCH($B$3&amp;$B14,#REF!,0),MATCH(R$7,#REF!,0)&gt;0)),"Ok","Check"))</f>
        <v>#REF!</v>
      </c>
      <c r="S14" s="20" t="e">
        <f>IF(AND((INDEX(#REF!,MATCH($B$3&amp;$B14,#REF!,0),MATCH(S$6,#REF!,0))=0),(INDEX(#REF!,MATCH($B$3&amp;$B14,#REF!,0),MATCH(S$7,#REF!,0))=0)),"Ok",IF(AND(INDEX(#REF!,MATCH($B$3&amp;$B14,#REF!,0),MATCH(S$6,#REF!,0))&gt;0,INDEX(#REF!,MATCH($B$3&amp;$B14,#REF!,0),MATCH(S$7,#REF!,0)&gt;0)),"Ok","Check"))</f>
        <v>#REF!</v>
      </c>
      <c r="T14" s="20" t="e">
        <f>IF(AND((INDEX(#REF!,MATCH($B$3&amp;$B14,#REF!,0),MATCH(T$6,#REF!,0))=0),(INDEX(#REF!,MATCH($B$3&amp;$B14,#REF!,0),MATCH(T$7,#REF!,0))=0)),"Ok",IF(AND(INDEX(#REF!,MATCH($B$3&amp;$B14,#REF!,0),MATCH(T$6,#REF!,0))&gt;0,INDEX(#REF!,MATCH($B$3&amp;$B14,#REF!,0),MATCH(T$7,#REF!,0)&gt;0)),"Ok","Check"))</f>
        <v>#REF!</v>
      </c>
      <c r="U14" s="20" t="e">
        <f>IF(AND((INDEX(#REF!,MATCH($B$3&amp;$B14,#REF!,0),MATCH(U$6,#REF!,0))=0),(INDEX(#REF!,MATCH($B$3&amp;$B14,#REF!,0),MATCH(U$7,#REF!,0))=0)),"Ok",IF(AND(INDEX(#REF!,MATCH($B$3&amp;$B14,#REF!,0),MATCH(U$6,#REF!,0))&gt;0,INDEX(#REF!,MATCH($B$3&amp;$B14,#REF!,0),MATCH(U$7,#REF!,0)&gt;0)),"Ok","Check"))</f>
        <v>#REF!</v>
      </c>
      <c r="V14" s="20" t="e">
        <f>IF(AND((INDEX(#REF!,MATCH($B$3&amp;$B14,#REF!,0),MATCH(V$6,#REF!,0))=0),(INDEX(#REF!,MATCH($B$3&amp;$B14,#REF!,0),MATCH(V$7,#REF!,0))=0)),"Ok",IF(AND(INDEX(#REF!,MATCH($B$3&amp;$B14,#REF!,0),MATCH(V$6,#REF!,0))&gt;0,INDEX(#REF!,MATCH($B$3&amp;$B14,#REF!,0),MATCH(V$7,#REF!,0)&gt;0)),"Ok","Check"))</f>
        <v>#REF!</v>
      </c>
      <c r="W14" s="20" t="e">
        <f>IF(AND((INDEX(#REF!,MATCH($B$3&amp;$B14,#REF!,0),MATCH(W$6,#REF!,0))=0),(INDEX(#REF!,MATCH($B$3&amp;$B14,#REF!,0),MATCH(W$7,#REF!,0))=0)),"Ok",IF(AND(INDEX(#REF!,MATCH($B$3&amp;$B14,#REF!,0),MATCH(W$6,#REF!,0))&gt;0,INDEX(#REF!,MATCH($B$3&amp;$B14,#REF!,0),MATCH(W$7,#REF!,0)&gt;0)),"Ok","Check"))</f>
        <v>#REF!</v>
      </c>
      <c r="X14" s="20" t="e">
        <f>IF(AND((INDEX(#REF!,MATCH($B$3&amp;$B14,#REF!,0),MATCH(X$6,#REF!,0))=0),(INDEX(#REF!,MATCH($B$3&amp;$B14,#REF!,0),MATCH(X$7,#REF!,0))=0)),"Ok",IF(AND(INDEX(#REF!,MATCH($B$3&amp;$B14,#REF!,0),MATCH(X$6,#REF!,0))&gt;0,INDEX(#REF!,MATCH($B$3&amp;$B14,#REF!,0),MATCH(X$7,#REF!,0)&gt;0)),"Ok","Check"))</f>
        <v>#REF!</v>
      </c>
      <c r="Y14" s="20" t="e">
        <f t="shared" si="2"/>
        <v>#REF!</v>
      </c>
      <c r="Z14" s="22" t="e">
        <f t="shared" si="2"/>
        <v>#REF!</v>
      </c>
      <c r="AA14" s="20" t="e">
        <f>IF(AND((INDEX(#REF!,MATCH($B$3&amp;$B14,#REF!,0),MATCH(AA$6,#REF!,0))=0),(INDEX(#REF!,MATCH($B$3&amp;$B14,#REF!,0),MATCH(AA$7,#REF!,0))=0)),"Ok",IF(AND(INDEX(#REF!,MATCH($B$3&amp;$B14,#REF!,0),MATCH(AA$6,#REF!,0))&gt;0,INDEX(#REF!,MATCH($B$3&amp;$B14,#REF!,0),MATCH(AA$7,#REF!,0)&gt;0)),"Ok","Check"))</f>
        <v>#REF!</v>
      </c>
      <c r="AB14" s="20" t="e">
        <f>IF(AND((INDEX(#REF!,MATCH($B$3&amp;$B14,#REF!,0),MATCH(AB$6,#REF!,0))=0),(INDEX(#REF!,MATCH($B$3&amp;$B14,#REF!,0),MATCH(AB$7,#REF!,0))=0)),"Ok",IF(AND(INDEX(#REF!,MATCH($B$3&amp;$B14,#REF!,0),MATCH(AB$6,#REF!,0))&gt;0,INDEX(#REF!,MATCH($B$3&amp;$B14,#REF!,0),MATCH(AB$7,#REF!,0)&gt;0)),"Ok","Check"))</f>
        <v>#REF!</v>
      </c>
      <c r="AC14" s="20" t="e">
        <f>IF(AND((INDEX(#REF!,MATCH($B$3&amp;$B14,#REF!,0),MATCH(AC$6,#REF!,0))=0),(INDEX(#REF!,MATCH($B$3&amp;$B14,#REF!,0),MATCH(AC$7,#REF!,0))=0)),"Ok",IF(AND(INDEX(#REF!,MATCH($B$3&amp;$B14,#REF!,0),MATCH(AC$6,#REF!,0))&gt;0,INDEX(#REF!,MATCH($B$3&amp;$B14,#REF!,0),MATCH(AC$7,#REF!,0)&gt;0)),"Ok","Check"))</f>
        <v>#REF!</v>
      </c>
      <c r="AD14" s="20" t="e">
        <f>IF(AND((INDEX(#REF!,MATCH($B$3&amp;$B14,#REF!,0),MATCH(AD$6,#REF!,0))=0),(INDEX(#REF!,MATCH($B$3&amp;$B14,#REF!,0),MATCH(AD$7,#REF!,0))=0)),"Ok",IF(AND(INDEX(#REF!,MATCH($B$3&amp;$B14,#REF!,0),MATCH(AD$6,#REF!,0))&gt;0,INDEX(#REF!,MATCH($B$3&amp;$B14,#REF!,0),MATCH(AD$7,#REF!,0)&gt;0)),"Ok","Check"))</f>
        <v>#REF!</v>
      </c>
      <c r="AE14" s="20" t="e">
        <f>IF(AND((INDEX(#REF!,MATCH($B$3&amp;$B14,#REF!,0),MATCH(AE$6,#REF!,0))=0),(INDEX(#REF!,MATCH($B$3&amp;$B14,#REF!,0),MATCH(AE$7,#REF!,0))=0)),"Ok",IF(AND(INDEX(#REF!,MATCH($B$3&amp;$B14,#REF!,0),MATCH(AE$6,#REF!,0))&gt;0,INDEX(#REF!,MATCH($B$3&amp;$B14,#REF!,0),MATCH(AE$7,#REF!,0)&gt;0)),"Ok","Check"))</f>
        <v>#REF!</v>
      </c>
      <c r="AF14" s="20" t="e">
        <f>IF(AND((INDEX(#REF!,MATCH($B$3&amp;$B14,#REF!,0),MATCH(AF$6,#REF!,0))=0),(INDEX(#REF!,MATCH($B$3&amp;$B14,#REF!,0),MATCH(AF$7,#REF!,0))=0)),"Ok",IF(AND(INDEX(#REF!,MATCH($B$3&amp;$B14,#REF!,0),MATCH(AF$6,#REF!,0))&gt;0,INDEX(#REF!,MATCH($B$3&amp;$B14,#REF!,0),MATCH(AF$7,#REF!,0)&gt;0)),"Ok","Check"))</f>
        <v>#REF!</v>
      </c>
      <c r="AG14" s="20" t="e">
        <f>IF(AND((INDEX(#REF!,MATCH($B$3&amp;$B14,#REF!,0),MATCH(AG$6,#REF!,0))=0),(INDEX(#REF!,MATCH($B$3&amp;$B14,#REF!,0),MATCH(AG$7,#REF!,0))=0)),"Ok",IF(AND(INDEX(#REF!,MATCH($B$3&amp;$B14,#REF!,0),MATCH(AG$6,#REF!,0))&gt;0,INDEX(#REF!,MATCH($B$3&amp;$B14,#REF!,0),MATCH(AG$7,#REF!,0)&gt;0)),"Ok","Check"))</f>
        <v>#REF!</v>
      </c>
      <c r="AH14" s="20" t="e">
        <f>IF(AND((INDEX(#REF!,MATCH($B$3&amp;$B14,#REF!,0),MATCH(AH$6,#REF!,0))=0),(INDEX(#REF!,MATCH($B$3&amp;$B14,#REF!,0),MATCH(AH$7,#REF!,0))=0)),"Ok",IF(AND(INDEX(#REF!,MATCH($B$3&amp;$B14,#REF!,0),MATCH(AH$6,#REF!,0))&gt;0,INDEX(#REF!,MATCH($B$3&amp;$B14,#REF!,0),MATCH(AH$7,#REF!,0)&gt;0)),"Ok","Check"))</f>
        <v>#REF!</v>
      </c>
      <c r="AI14" s="20" t="e">
        <f>IF(AND((INDEX(#REF!,MATCH($B$3&amp;$B14,#REF!,0),MATCH(AI$6,#REF!,0))=0),(INDEX(#REF!,MATCH($B$3&amp;$B14,#REF!,0),MATCH(AI$7,#REF!,0))=0)),"Ok",IF(AND(INDEX(#REF!,MATCH($B$3&amp;$B14,#REF!,0),MATCH(AI$6,#REF!,0))&gt;0,INDEX(#REF!,MATCH($B$3&amp;$B14,#REF!,0),MATCH(AI$7,#REF!,0)&gt;0)),"Ok","Check"))</f>
        <v>#REF!</v>
      </c>
      <c r="AJ14" s="20" t="e">
        <f>IF(AND((INDEX(#REF!,MATCH($B$3&amp;$B14,#REF!,0),MATCH(AJ$6,#REF!,0))=0),(INDEX(#REF!,MATCH($B$3&amp;$B14,#REF!,0),MATCH(AJ$7,#REF!,0))=0)),"Ok",IF(AND(INDEX(#REF!,MATCH($B$3&amp;$B14,#REF!,0),MATCH(AJ$6,#REF!,0))&gt;0,INDEX(#REF!,MATCH($B$3&amp;$B14,#REF!,0),MATCH(AJ$7,#REF!,0)&gt;0)),"Ok","Check"))</f>
        <v>#REF!</v>
      </c>
      <c r="AK14" s="20" t="e">
        <f>IF(AND((INDEX(#REF!,MATCH($B$3&amp;$B14,#REF!,0),MATCH(AK$6,#REF!,0))=0),(INDEX(#REF!,MATCH($B$3&amp;$B14,#REF!,0),MATCH(AK$7,#REF!,0))=0)),"Ok",IF(AND(INDEX(#REF!,MATCH($B$3&amp;$B14,#REF!,0),MATCH(AK$6,#REF!,0))&gt;0,INDEX(#REF!,MATCH($B$3&amp;$B14,#REF!,0),MATCH(AK$7,#REF!,0)&gt;0)),"Ok","Check"))</f>
        <v>#REF!</v>
      </c>
      <c r="AL14" s="20" t="e">
        <f>IF(AND((INDEX(#REF!,MATCH($B$3&amp;$B14,#REF!,0),MATCH(AL$6,#REF!,0))=0),(INDEX(#REF!,MATCH($B$3&amp;$B14,#REF!,0),MATCH(AL$7,#REF!,0))=0)),"Ok",IF(AND(INDEX(#REF!,MATCH($B$3&amp;$B14,#REF!,0),MATCH(AL$6,#REF!,0))&gt;0,INDEX(#REF!,MATCH($B$3&amp;$B14,#REF!,0),MATCH(AL$7,#REF!,0)&gt;0)),"Ok","Check"))</f>
        <v>#REF!</v>
      </c>
      <c r="AM14" s="20" t="e">
        <f t="shared" si="3"/>
        <v>#REF!</v>
      </c>
      <c r="AN14" s="21" t="e">
        <f t="shared" si="3"/>
        <v>#REF!</v>
      </c>
      <c r="AO14" s="20" t="e">
        <f>IF(AND((INDEX(#REF!,MATCH($B$3&amp;$B14,#REF!,0),MATCH(AO$6,#REF!,0))=0),(INDEX(#REF!,MATCH($B$3&amp;$B14,#REF!,0),MATCH(AO$7,#REF!,0))=0)),"Ok",IF(AND(INDEX(#REF!,MATCH($B$3&amp;$B14,#REF!,0),MATCH(AO$6,#REF!,0))&gt;0,INDEX(#REF!,MATCH($B$3&amp;$B14,#REF!,0),MATCH(AO$7,#REF!,0)&gt;0)),"Ok","Check"))</f>
        <v>#REF!</v>
      </c>
      <c r="AP14" s="20" t="e">
        <f>IF(AND((INDEX(#REF!,MATCH($B$3&amp;$B14,#REF!,0),MATCH(AP$6,#REF!,0))=0),(INDEX(#REF!,MATCH($B$3&amp;$B14,#REF!,0),MATCH(AP$7,#REF!,0))=0)),"Ok",IF(AND(INDEX(#REF!,MATCH($B$3&amp;$B14,#REF!,0),MATCH(AP$6,#REF!,0))&gt;0,INDEX(#REF!,MATCH($B$3&amp;$B14,#REF!,0),MATCH(AP$7,#REF!,0)&gt;0)),"Ok","Check"))</f>
        <v>#REF!</v>
      </c>
    </row>
    <row r="15" spans="1:42" ht="15.75" x14ac:dyDescent="0.25">
      <c r="A15" s="1">
        <v>8</v>
      </c>
      <c r="B15" s="1" t="s">
        <v>9</v>
      </c>
      <c r="C15" s="20" t="e">
        <f>IF(AND((INDEX(#REF!,MATCH($B$3&amp;$B15,#REF!,0),MATCH(C$6,#REF!,0))=0),(INDEX(#REF!,MATCH($B$3&amp;$B15,#REF!,0),MATCH(C$7,#REF!,0))=0)),"Ok",IF(AND(INDEX(#REF!,MATCH($B$3&amp;$B15,#REF!,0),MATCH(C$6,#REF!,0))&gt;0,INDEX(#REF!,MATCH($B$3&amp;$B15,#REF!,0),MATCH(C$7,#REF!,0)&gt;0)),"Ok","Check"))</f>
        <v>#REF!</v>
      </c>
      <c r="D15" s="20" t="e">
        <f>IF(AND((INDEX(#REF!,MATCH($B$3&amp;$B15,#REF!,0),MATCH(D$6,#REF!,0))=0),(INDEX(#REF!,MATCH($B$3&amp;$B15,#REF!,0),MATCH(D$7,#REF!,0))=0)),"Ok",IF(AND(INDEX(#REF!,MATCH($B$3&amp;$B15,#REF!,0),MATCH(D$6,#REF!,0))&gt;0,INDEX(#REF!,MATCH($B$3&amp;$B15,#REF!,0),MATCH(D$7,#REF!,0)&gt;0)),"Ok","Check"))</f>
        <v>#REF!</v>
      </c>
      <c r="E15" s="20" t="e">
        <f>IF(AND((INDEX(#REF!,MATCH($B$3&amp;$B15,#REF!,0),MATCH(E$6,#REF!,0))=0),(INDEX(#REF!,MATCH($B$3&amp;$B15,#REF!,0),MATCH(E$7,#REF!,0))=0)),"Ok",IF(AND(INDEX(#REF!,MATCH($B$3&amp;$B15,#REF!,0),MATCH(E$6,#REF!,0))&gt;0,INDEX(#REF!,MATCH($B$3&amp;$B15,#REF!,0),MATCH(E$7,#REF!,0)&gt;0)),"Ok","Check"))</f>
        <v>#REF!</v>
      </c>
      <c r="F15" s="20" t="e">
        <f>IF(AND((INDEX(#REF!,MATCH($B$3&amp;$B15,#REF!,0),MATCH(F$6,#REF!,0))=0),(INDEX(#REF!,MATCH($B$3&amp;$B15,#REF!,0),MATCH(F$7,#REF!,0))=0)),"Ok",IF(AND(INDEX(#REF!,MATCH($B$3&amp;$B15,#REF!,0),MATCH(F$6,#REF!,0))&gt;0,INDEX(#REF!,MATCH($B$3&amp;$B15,#REF!,0),MATCH(F$7,#REF!,0)&gt;0)),"Ok","Check"))</f>
        <v>#REF!</v>
      </c>
      <c r="G15" s="20" t="e">
        <f>IF(AND((INDEX(#REF!,MATCH($B$3&amp;$B15,#REF!,0),MATCH(G$6,#REF!,0))=0),(INDEX(#REF!,MATCH($B$3&amp;$B15,#REF!,0),MATCH(G$7,#REF!,0))=0)),"Ok",IF(AND(INDEX(#REF!,MATCH($B$3&amp;$B15,#REF!,0),MATCH(G$6,#REF!,0))&gt;0,INDEX(#REF!,MATCH($B$3&amp;$B15,#REF!,0),MATCH(G$7,#REF!,0)&gt;0)),"Ok","Check"))</f>
        <v>#REF!</v>
      </c>
      <c r="H15" s="20" t="e">
        <f>IF(AND((INDEX(#REF!,MATCH($B$3&amp;$B15,#REF!,0),MATCH(H$6,#REF!,0))=0),(INDEX(#REF!,MATCH($B$3&amp;$B15,#REF!,0),MATCH(H$7,#REF!,0))=0)),"Ok",IF(AND(INDEX(#REF!,MATCH($B$3&amp;$B15,#REF!,0),MATCH(H$6,#REF!,0))&gt;0,INDEX(#REF!,MATCH($B$3&amp;$B15,#REF!,0),MATCH(H$7,#REF!,0)&gt;0)),"Ok","Check"))</f>
        <v>#REF!</v>
      </c>
      <c r="I15" s="20" t="e">
        <f>IF(AND((INDEX(#REF!,MATCH($B$3&amp;$B15,#REF!,0),MATCH(I$6,#REF!,0))=0),(INDEX(#REF!,MATCH($B$3&amp;$B15,#REF!,0),MATCH(I$7,#REF!,0))=0)),"Ok",IF(AND(INDEX(#REF!,MATCH($B$3&amp;$B15,#REF!,0),MATCH(I$6,#REF!,0))&gt;0,INDEX(#REF!,MATCH($B$3&amp;$B15,#REF!,0),MATCH(I$7,#REF!,0)&gt;0)),"Ok","Check"))</f>
        <v>#REF!</v>
      </c>
      <c r="J15" s="20" t="e">
        <f>IF(AND((INDEX(#REF!,MATCH($B$3&amp;$B15,#REF!,0),MATCH(J$6,#REF!,0))=0),(INDEX(#REF!,MATCH($B$3&amp;$B15,#REF!,0),MATCH(J$7,#REF!,0))=0)),"Ok",IF(AND(INDEX(#REF!,MATCH($B$3&amp;$B15,#REF!,0),MATCH(J$6,#REF!,0))&gt;0,INDEX(#REF!,MATCH($B$3&amp;$B15,#REF!,0),MATCH(J$7,#REF!,0)&gt;0)),"Ok","Check"))</f>
        <v>#REF!</v>
      </c>
      <c r="K15" s="20" t="e">
        <f>IF(AND((INDEX(#REF!,MATCH($B$3&amp;$B15,#REF!,0),MATCH(K$6,#REF!,0))=0),(INDEX(#REF!,MATCH($B$3&amp;$B15,#REF!,0),MATCH(K$7,#REF!,0))=0)),"Ok",IF(AND(INDEX(#REF!,MATCH($B$3&amp;$B15,#REF!,0),MATCH(K$6,#REF!,0))&gt;0,INDEX(#REF!,MATCH($B$3&amp;$B15,#REF!,0),MATCH(K$7,#REF!,0)&gt;0)),"Ok","Check"))</f>
        <v>#REF!</v>
      </c>
      <c r="L15" s="20" t="e">
        <f>IF(AND((INDEX(#REF!,MATCH($B$3&amp;$B15,#REF!,0),MATCH(L$6,#REF!,0))=0),(INDEX(#REF!,MATCH($B$3&amp;$B15,#REF!,0),MATCH(L$7,#REF!,0))=0)),"Ok",IF(AND(INDEX(#REF!,MATCH($B$3&amp;$B15,#REF!,0),MATCH(L$6,#REF!,0))&gt;0,INDEX(#REF!,MATCH($B$3&amp;$B15,#REF!,0),MATCH(L$7,#REF!,0)&gt;0)),"Ok","Check"))</f>
        <v>#REF!</v>
      </c>
      <c r="M15" s="20" t="e">
        <f t="shared" si="1"/>
        <v>#REF!</v>
      </c>
      <c r="N15" s="22" t="e">
        <f t="shared" si="0"/>
        <v>#REF!</v>
      </c>
      <c r="O15" s="20" t="e">
        <f>IF(AND((INDEX(#REF!,MATCH($B$3&amp;$B15,#REF!,0),MATCH(O$6,#REF!,0))=0),(INDEX(#REF!,MATCH($B$3&amp;$B15,#REF!,0),MATCH(O$7,#REF!,0))=0)),"Ok",IF(AND(INDEX(#REF!,MATCH($B$3&amp;$B15,#REF!,0),MATCH(O$6,#REF!,0))&gt;0,INDEX(#REF!,MATCH($B$3&amp;$B15,#REF!,0),MATCH(O$7,#REF!,0)&gt;0)),"Ok","Check"))</f>
        <v>#REF!</v>
      </c>
      <c r="P15" s="20" t="e">
        <f>IF(AND((INDEX(#REF!,MATCH($B$3&amp;$B15,#REF!,0),MATCH(P$6,#REF!,0))=0),(INDEX(#REF!,MATCH($B$3&amp;$B15,#REF!,0),MATCH(P$7,#REF!,0))=0)),"Ok",IF(AND(INDEX(#REF!,MATCH($B$3&amp;$B15,#REF!,0),MATCH(P$6,#REF!,0))&gt;0,INDEX(#REF!,MATCH($B$3&amp;$B15,#REF!,0),MATCH(P$7,#REF!,0)&gt;0)),"Ok","Check"))</f>
        <v>#REF!</v>
      </c>
      <c r="Q15" s="20" t="e">
        <f>IF(AND((INDEX(#REF!,MATCH($B$3&amp;$B15,#REF!,0),MATCH(Q$6,#REF!,0))=0),(INDEX(#REF!,MATCH($B$3&amp;$B15,#REF!,0),MATCH(Q$7,#REF!,0))=0)),"Ok",IF(AND(INDEX(#REF!,MATCH($B$3&amp;$B15,#REF!,0),MATCH(Q$6,#REF!,0))&gt;0,INDEX(#REF!,MATCH($B$3&amp;$B15,#REF!,0),MATCH(Q$7,#REF!,0)&gt;0)),"Ok","Check"))</f>
        <v>#REF!</v>
      </c>
      <c r="R15" s="20" t="e">
        <f>IF(AND((INDEX(#REF!,MATCH($B$3&amp;$B15,#REF!,0),MATCH(R$6,#REF!,0))=0),(INDEX(#REF!,MATCH($B$3&amp;$B15,#REF!,0),MATCH(R$7,#REF!,0))=0)),"Ok",IF(AND(INDEX(#REF!,MATCH($B$3&amp;$B15,#REF!,0),MATCH(R$6,#REF!,0))&gt;0,INDEX(#REF!,MATCH($B$3&amp;$B15,#REF!,0),MATCH(R$7,#REF!,0)&gt;0)),"Ok","Check"))</f>
        <v>#REF!</v>
      </c>
      <c r="S15" s="20" t="e">
        <f>IF(AND((INDEX(#REF!,MATCH($B$3&amp;$B15,#REF!,0),MATCH(S$6,#REF!,0))=0),(INDEX(#REF!,MATCH($B$3&amp;$B15,#REF!,0),MATCH(S$7,#REF!,0))=0)),"Ok",IF(AND(INDEX(#REF!,MATCH($B$3&amp;$B15,#REF!,0),MATCH(S$6,#REF!,0))&gt;0,INDEX(#REF!,MATCH($B$3&amp;$B15,#REF!,0),MATCH(S$7,#REF!,0)&gt;0)),"Ok","Check"))</f>
        <v>#REF!</v>
      </c>
      <c r="T15" s="20" t="e">
        <f>IF(AND((INDEX(#REF!,MATCH($B$3&amp;$B15,#REF!,0),MATCH(T$6,#REF!,0))=0),(INDEX(#REF!,MATCH($B$3&amp;$B15,#REF!,0),MATCH(T$7,#REF!,0))=0)),"Ok",IF(AND(INDEX(#REF!,MATCH($B$3&amp;$B15,#REF!,0),MATCH(T$6,#REF!,0))&gt;0,INDEX(#REF!,MATCH($B$3&amp;$B15,#REF!,0),MATCH(T$7,#REF!,0)&gt;0)),"Ok","Check"))</f>
        <v>#REF!</v>
      </c>
      <c r="U15" s="20" t="e">
        <f>IF(AND((INDEX(#REF!,MATCH($B$3&amp;$B15,#REF!,0),MATCH(U$6,#REF!,0))=0),(INDEX(#REF!,MATCH($B$3&amp;$B15,#REF!,0),MATCH(U$7,#REF!,0))=0)),"Ok",IF(AND(INDEX(#REF!,MATCH($B$3&amp;$B15,#REF!,0),MATCH(U$6,#REF!,0))&gt;0,INDEX(#REF!,MATCH($B$3&amp;$B15,#REF!,0),MATCH(U$7,#REF!,0)&gt;0)),"Ok","Check"))</f>
        <v>#REF!</v>
      </c>
      <c r="V15" s="20" t="e">
        <f>IF(AND((INDEX(#REF!,MATCH($B$3&amp;$B15,#REF!,0),MATCH(V$6,#REF!,0))=0),(INDEX(#REF!,MATCH($B$3&amp;$B15,#REF!,0),MATCH(V$7,#REF!,0))=0)),"Ok",IF(AND(INDEX(#REF!,MATCH($B$3&amp;$B15,#REF!,0),MATCH(V$6,#REF!,0))&gt;0,INDEX(#REF!,MATCH($B$3&amp;$B15,#REF!,0),MATCH(V$7,#REF!,0)&gt;0)),"Ok","Check"))</f>
        <v>#REF!</v>
      </c>
      <c r="W15" s="20" t="e">
        <f>IF(AND((INDEX(#REF!,MATCH($B$3&amp;$B15,#REF!,0),MATCH(W$6,#REF!,0))=0),(INDEX(#REF!,MATCH($B$3&amp;$B15,#REF!,0),MATCH(W$7,#REF!,0))=0)),"Ok",IF(AND(INDEX(#REF!,MATCH($B$3&amp;$B15,#REF!,0),MATCH(W$6,#REF!,0))&gt;0,INDEX(#REF!,MATCH($B$3&amp;$B15,#REF!,0),MATCH(W$7,#REF!,0)&gt;0)),"Ok","Check"))</f>
        <v>#REF!</v>
      </c>
      <c r="X15" s="20" t="e">
        <f>IF(AND((INDEX(#REF!,MATCH($B$3&amp;$B15,#REF!,0),MATCH(X$6,#REF!,0))=0),(INDEX(#REF!,MATCH($B$3&amp;$B15,#REF!,0),MATCH(X$7,#REF!,0))=0)),"Ok",IF(AND(INDEX(#REF!,MATCH($B$3&amp;$B15,#REF!,0),MATCH(X$6,#REF!,0))&gt;0,INDEX(#REF!,MATCH($B$3&amp;$B15,#REF!,0),MATCH(X$7,#REF!,0)&gt;0)),"Ok","Check"))</f>
        <v>#REF!</v>
      </c>
      <c r="Y15" s="20" t="e">
        <f t="shared" si="2"/>
        <v>#REF!</v>
      </c>
      <c r="Z15" s="22" t="e">
        <f t="shared" si="2"/>
        <v>#REF!</v>
      </c>
      <c r="AA15" s="20" t="e">
        <f>IF(AND((INDEX(#REF!,MATCH($B$3&amp;$B15,#REF!,0),MATCH(AA$6,#REF!,0))=0),(INDEX(#REF!,MATCH($B$3&amp;$B15,#REF!,0),MATCH(AA$7,#REF!,0))=0)),"Ok",IF(AND(INDEX(#REF!,MATCH($B$3&amp;$B15,#REF!,0),MATCH(AA$6,#REF!,0))&gt;0,INDEX(#REF!,MATCH($B$3&amp;$B15,#REF!,0),MATCH(AA$7,#REF!,0)&gt;0)),"Ok","Check"))</f>
        <v>#REF!</v>
      </c>
      <c r="AB15" s="20" t="e">
        <f>IF(AND((INDEX(#REF!,MATCH($B$3&amp;$B15,#REF!,0),MATCH(AB$6,#REF!,0))=0),(INDEX(#REF!,MATCH($B$3&amp;$B15,#REF!,0),MATCH(AB$7,#REF!,0))=0)),"Ok",IF(AND(INDEX(#REF!,MATCH($B$3&amp;$B15,#REF!,0),MATCH(AB$6,#REF!,0))&gt;0,INDEX(#REF!,MATCH($B$3&amp;$B15,#REF!,0),MATCH(AB$7,#REF!,0)&gt;0)),"Ok","Check"))</f>
        <v>#REF!</v>
      </c>
      <c r="AC15" s="20" t="e">
        <f>IF(AND((INDEX(#REF!,MATCH($B$3&amp;$B15,#REF!,0),MATCH(AC$6,#REF!,0))=0),(INDEX(#REF!,MATCH($B$3&amp;$B15,#REF!,0),MATCH(AC$7,#REF!,0))=0)),"Ok",IF(AND(INDEX(#REF!,MATCH($B$3&amp;$B15,#REF!,0),MATCH(AC$6,#REF!,0))&gt;0,INDEX(#REF!,MATCH($B$3&amp;$B15,#REF!,0),MATCH(AC$7,#REF!,0)&gt;0)),"Ok","Check"))</f>
        <v>#REF!</v>
      </c>
      <c r="AD15" s="20" t="e">
        <f>IF(AND((INDEX(#REF!,MATCH($B$3&amp;$B15,#REF!,0),MATCH(AD$6,#REF!,0))=0),(INDEX(#REF!,MATCH($B$3&amp;$B15,#REF!,0),MATCH(AD$7,#REF!,0))=0)),"Ok",IF(AND(INDEX(#REF!,MATCH($B$3&amp;$B15,#REF!,0),MATCH(AD$6,#REF!,0))&gt;0,INDEX(#REF!,MATCH($B$3&amp;$B15,#REF!,0),MATCH(AD$7,#REF!,0)&gt;0)),"Ok","Check"))</f>
        <v>#REF!</v>
      </c>
      <c r="AE15" s="20" t="e">
        <f>IF(AND((INDEX(#REF!,MATCH($B$3&amp;$B15,#REF!,0),MATCH(AE$6,#REF!,0))=0),(INDEX(#REF!,MATCH($B$3&amp;$B15,#REF!,0),MATCH(AE$7,#REF!,0))=0)),"Ok",IF(AND(INDEX(#REF!,MATCH($B$3&amp;$B15,#REF!,0),MATCH(AE$6,#REF!,0))&gt;0,INDEX(#REF!,MATCH($B$3&amp;$B15,#REF!,0),MATCH(AE$7,#REF!,0)&gt;0)),"Ok","Check"))</f>
        <v>#REF!</v>
      </c>
      <c r="AF15" s="20" t="e">
        <f>IF(AND((INDEX(#REF!,MATCH($B$3&amp;$B15,#REF!,0),MATCH(AF$6,#REF!,0))=0),(INDEX(#REF!,MATCH($B$3&amp;$B15,#REF!,0),MATCH(AF$7,#REF!,0))=0)),"Ok",IF(AND(INDEX(#REF!,MATCH($B$3&amp;$B15,#REF!,0),MATCH(AF$6,#REF!,0))&gt;0,INDEX(#REF!,MATCH($B$3&amp;$B15,#REF!,0),MATCH(AF$7,#REF!,0)&gt;0)),"Ok","Check"))</f>
        <v>#REF!</v>
      </c>
      <c r="AG15" s="20" t="e">
        <f>IF(AND((INDEX(#REF!,MATCH($B$3&amp;$B15,#REF!,0),MATCH(AG$6,#REF!,0))=0),(INDEX(#REF!,MATCH($B$3&amp;$B15,#REF!,0),MATCH(AG$7,#REF!,0))=0)),"Ok",IF(AND(INDEX(#REF!,MATCH($B$3&amp;$B15,#REF!,0),MATCH(AG$6,#REF!,0))&gt;0,INDEX(#REF!,MATCH($B$3&amp;$B15,#REF!,0),MATCH(AG$7,#REF!,0)&gt;0)),"Ok","Check"))</f>
        <v>#REF!</v>
      </c>
      <c r="AH15" s="20" t="e">
        <f>IF(AND((INDEX(#REF!,MATCH($B$3&amp;$B15,#REF!,0),MATCH(AH$6,#REF!,0))=0),(INDEX(#REF!,MATCH($B$3&amp;$B15,#REF!,0),MATCH(AH$7,#REF!,0))=0)),"Ok",IF(AND(INDEX(#REF!,MATCH($B$3&amp;$B15,#REF!,0),MATCH(AH$6,#REF!,0))&gt;0,INDEX(#REF!,MATCH($B$3&amp;$B15,#REF!,0),MATCH(AH$7,#REF!,0)&gt;0)),"Ok","Check"))</f>
        <v>#REF!</v>
      </c>
      <c r="AI15" s="20" t="e">
        <f>IF(AND((INDEX(#REF!,MATCH($B$3&amp;$B15,#REF!,0),MATCH(AI$6,#REF!,0))=0),(INDEX(#REF!,MATCH($B$3&amp;$B15,#REF!,0),MATCH(AI$7,#REF!,0))=0)),"Ok",IF(AND(INDEX(#REF!,MATCH($B$3&amp;$B15,#REF!,0),MATCH(AI$6,#REF!,0))&gt;0,INDEX(#REF!,MATCH($B$3&amp;$B15,#REF!,0),MATCH(AI$7,#REF!,0)&gt;0)),"Ok","Check"))</f>
        <v>#REF!</v>
      </c>
      <c r="AJ15" s="20" t="e">
        <f>IF(AND((INDEX(#REF!,MATCH($B$3&amp;$B15,#REF!,0),MATCH(AJ$6,#REF!,0))=0),(INDEX(#REF!,MATCH($B$3&amp;$B15,#REF!,0),MATCH(AJ$7,#REF!,0))=0)),"Ok",IF(AND(INDEX(#REF!,MATCH($B$3&amp;$B15,#REF!,0),MATCH(AJ$6,#REF!,0))&gt;0,INDEX(#REF!,MATCH($B$3&amp;$B15,#REF!,0),MATCH(AJ$7,#REF!,0)&gt;0)),"Ok","Check"))</f>
        <v>#REF!</v>
      </c>
      <c r="AK15" s="20" t="e">
        <f>IF(AND((INDEX(#REF!,MATCH($B$3&amp;$B15,#REF!,0),MATCH(AK$6,#REF!,0))=0),(INDEX(#REF!,MATCH($B$3&amp;$B15,#REF!,0),MATCH(AK$7,#REF!,0))=0)),"Ok",IF(AND(INDEX(#REF!,MATCH($B$3&amp;$B15,#REF!,0),MATCH(AK$6,#REF!,0))&gt;0,INDEX(#REF!,MATCH($B$3&amp;$B15,#REF!,0),MATCH(AK$7,#REF!,0)&gt;0)),"Ok","Check"))</f>
        <v>#REF!</v>
      </c>
      <c r="AL15" s="20" t="e">
        <f>IF(AND((INDEX(#REF!,MATCH($B$3&amp;$B15,#REF!,0),MATCH(AL$6,#REF!,0))=0),(INDEX(#REF!,MATCH($B$3&amp;$B15,#REF!,0),MATCH(AL$7,#REF!,0))=0)),"Ok",IF(AND(INDEX(#REF!,MATCH($B$3&amp;$B15,#REF!,0),MATCH(AL$6,#REF!,0))&gt;0,INDEX(#REF!,MATCH($B$3&amp;$B15,#REF!,0),MATCH(AL$7,#REF!,0)&gt;0)),"Ok","Check"))</f>
        <v>#REF!</v>
      </c>
      <c r="AM15" s="20" t="e">
        <f t="shared" si="3"/>
        <v>#REF!</v>
      </c>
      <c r="AN15" s="21" t="e">
        <f t="shared" si="3"/>
        <v>#REF!</v>
      </c>
      <c r="AO15" s="20" t="e">
        <f>IF(AND((INDEX(#REF!,MATCH($B$3&amp;$B15,#REF!,0),MATCH(AO$6,#REF!,0))=0),(INDEX(#REF!,MATCH($B$3&amp;$B15,#REF!,0),MATCH(AO$7,#REF!,0))=0)),"Ok",IF(AND(INDEX(#REF!,MATCH($B$3&amp;$B15,#REF!,0),MATCH(AO$6,#REF!,0))&gt;0,INDEX(#REF!,MATCH($B$3&amp;$B15,#REF!,0),MATCH(AO$7,#REF!,0)&gt;0)),"Ok","Check"))</f>
        <v>#REF!</v>
      </c>
      <c r="AP15" s="20" t="e">
        <f>IF(AND((INDEX(#REF!,MATCH($B$3&amp;$B15,#REF!,0),MATCH(AP$6,#REF!,0))=0),(INDEX(#REF!,MATCH($B$3&amp;$B15,#REF!,0),MATCH(AP$7,#REF!,0))=0)),"Ok",IF(AND(INDEX(#REF!,MATCH($B$3&amp;$B15,#REF!,0),MATCH(AP$6,#REF!,0))&gt;0,INDEX(#REF!,MATCH($B$3&amp;$B15,#REF!,0),MATCH(AP$7,#REF!,0)&gt;0)),"Ok","Check"))</f>
        <v>#REF!</v>
      </c>
    </row>
    <row r="16" spans="1:42" ht="15.75" x14ac:dyDescent="0.25">
      <c r="A16" s="1">
        <v>9</v>
      </c>
      <c r="B16" s="1" t="s">
        <v>10</v>
      </c>
      <c r="C16" s="20" t="e">
        <f>IF(AND((INDEX(#REF!,MATCH($B$3&amp;$B16,#REF!,0),MATCH(C$6,#REF!,0))=0),(INDEX(#REF!,MATCH($B$3&amp;$B16,#REF!,0),MATCH(C$7,#REF!,0))=0)),"Ok",IF(AND(INDEX(#REF!,MATCH($B$3&amp;$B16,#REF!,0),MATCH(C$6,#REF!,0))&gt;0,INDEX(#REF!,MATCH($B$3&amp;$B16,#REF!,0),MATCH(C$7,#REF!,0)&gt;0)),"Ok","Check"))</f>
        <v>#REF!</v>
      </c>
      <c r="D16" s="20" t="e">
        <f>IF(AND((INDEX(#REF!,MATCH($B$3&amp;$B16,#REF!,0),MATCH(D$6,#REF!,0))=0),(INDEX(#REF!,MATCH($B$3&amp;$B16,#REF!,0),MATCH(D$7,#REF!,0))=0)),"Ok",IF(AND(INDEX(#REF!,MATCH($B$3&amp;$B16,#REF!,0),MATCH(D$6,#REF!,0))&gt;0,INDEX(#REF!,MATCH($B$3&amp;$B16,#REF!,0),MATCH(D$7,#REF!,0)&gt;0)),"Ok","Check"))</f>
        <v>#REF!</v>
      </c>
      <c r="E16" s="20" t="e">
        <f>IF(AND((INDEX(#REF!,MATCH($B$3&amp;$B16,#REF!,0),MATCH(E$6,#REF!,0))=0),(INDEX(#REF!,MATCH($B$3&amp;$B16,#REF!,0),MATCH(E$7,#REF!,0))=0)),"Ok",IF(AND(INDEX(#REF!,MATCH($B$3&amp;$B16,#REF!,0),MATCH(E$6,#REF!,0))&gt;0,INDEX(#REF!,MATCH($B$3&amp;$B16,#REF!,0),MATCH(E$7,#REF!,0)&gt;0)),"Ok","Check"))</f>
        <v>#REF!</v>
      </c>
      <c r="F16" s="20" t="e">
        <f>IF(AND((INDEX(#REF!,MATCH($B$3&amp;$B16,#REF!,0),MATCH(F$6,#REF!,0))=0),(INDEX(#REF!,MATCH($B$3&amp;$B16,#REF!,0),MATCH(F$7,#REF!,0))=0)),"Ok",IF(AND(INDEX(#REF!,MATCH($B$3&amp;$B16,#REF!,0),MATCH(F$6,#REF!,0))&gt;0,INDEX(#REF!,MATCH($B$3&amp;$B16,#REF!,0),MATCH(F$7,#REF!,0)&gt;0)),"Ok","Check"))</f>
        <v>#REF!</v>
      </c>
      <c r="G16" s="20" t="e">
        <f>IF(AND((INDEX(#REF!,MATCH($B$3&amp;$B16,#REF!,0),MATCH(G$6,#REF!,0))=0),(INDEX(#REF!,MATCH($B$3&amp;$B16,#REF!,0),MATCH(G$7,#REF!,0))=0)),"Ok",IF(AND(INDEX(#REF!,MATCH($B$3&amp;$B16,#REF!,0),MATCH(G$6,#REF!,0))&gt;0,INDEX(#REF!,MATCH($B$3&amp;$B16,#REF!,0),MATCH(G$7,#REF!,0)&gt;0)),"Ok","Check"))</f>
        <v>#REF!</v>
      </c>
      <c r="H16" s="20" t="e">
        <f>IF(AND((INDEX(#REF!,MATCH($B$3&amp;$B16,#REF!,0),MATCH(H$6,#REF!,0))=0),(INDEX(#REF!,MATCH($B$3&amp;$B16,#REF!,0),MATCH(H$7,#REF!,0))=0)),"Ok",IF(AND(INDEX(#REF!,MATCH($B$3&amp;$B16,#REF!,0),MATCH(H$6,#REF!,0))&gt;0,INDEX(#REF!,MATCH($B$3&amp;$B16,#REF!,0),MATCH(H$7,#REF!,0)&gt;0)),"Ok","Check"))</f>
        <v>#REF!</v>
      </c>
      <c r="I16" s="20" t="e">
        <f>IF(AND((INDEX(#REF!,MATCH($B$3&amp;$B16,#REF!,0),MATCH(I$6,#REF!,0))=0),(INDEX(#REF!,MATCH($B$3&amp;$B16,#REF!,0),MATCH(I$7,#REF!,0))=0)),"Ok",IF(AND(INDEX(#REF!,MATCH($B$3&amp;$B16,#REF!,0),MATCH(I$6,#REF!,0))&gt;0,INDEX(#REF!,MATCH($B$3&amp;$B16,#REF!,0),MATCH(I$7,#REF!,0)&gt;0)),"Ok","Check"))</f>
        <v>#REF!</v>
      </c>
      <c r="J16" s="20" t="e">
        <f>IF(AND((INDEX(#REF!,MATCH($B$3&amp;$B16,#REF!,0),MATCH(J$6,#REF!,0))=0),(INDEX(#REF!,MATCH($B$3&amp;$B16,#REF!,0),MATCH(J$7,#REF!,0))=0)),"Ok",IF(AND(INDEX(#REF!,MATCH($B$3&amp;$B16,#REF!,0),MATCH(J$6,#REF!,0))&gt;0,INDEX(#REF!,MATCH($B$3&amp;$B16,#REF!,0),MATCH(J$7,#REF!,0)&gt;0)),"Ok","Check"))</f>
        <v>#REF!</v>
      </c>
      <c r="K16" s="20" t="e">
        <f>IF(AND((INDEX(#REF!,MATCH($B$3&amp;$B16,#REF!,0),MATCH(K$6,#REF!,0))=0),(INDEX(#REF!,MATCH($B$3&amp;$B16,#REF!,0),MATCH(K$7,#REF!,0))=0)),"Ok",IF(AND(INDEX(#REF!,MATCH($B$3&amp;$B16,#REF!,0),MATCH(K$6,#REF!,0))&gt;0,INDEX(#REF!,MATCH($B$3&amp;$B16,#REF!,0),MATCH(K$7,#REF!,0)&gt;0)),"Ok","Check"))</f>
        <v>#REF!</v>
      </c>
      <c r="L16" s="20" t="e">
        <f>IF(AND((INDEX(#REF!,MATCH($B$3&amp;$B16,#REF!,0),MATCH(L$6,#REF!,0))=0),(INDEX(#REF!,MATCH($B$3&amp;$B16,#REF!,0),MATCH(L$7,#REF!,0))=0)),"Ok",IF(AND(INDEX(#REF!,MATCH($B$3&amp;$B16,#REF!,0),MATCH(L$6,#REF!,0))&gt;0,INDEX(#REF!,MATCH($B$3&amp;$B16,#REF!,0),MATCH(L$7,#REF!,0)&gt;0)),"Ok","Check"))</f>
        <v>#REF!</v>
      </c>
      <c r="M16" s="20" t="e">
        <f t="shared" si="1"/>
        <v>#REF!</v>
      </c>
      <c r="N16" s="22" t="e">
        <f t="shared" si="0"/>
        <v>#REF!</v>
      </c>
      <c r="O16" s="20" t="e">
        <f>IF(AND((INDEX(#REF!,MATCH($B$3&amp;$B16,#REF!,0),MATCH(O$6,#REF!,0))=0),(INDEX(#REF!,MATCH($B$3&amp;$B16,#REF!,0),MATCH(O$7,#REF!,0))=0)),"Ok",IF(AND(INDEX(#REF!,MATCH($B$3&amp;$B16,#REF!,0),MATCH(O$6,#REF!,0))&gt;0,INDEX(#REF!,MATCH($B$3&amp;$B16,#REF!,0),MATCH(O$7,#REF!,0)&gt;0)),"Ok","Check"))</f>
        <v>#REF!</v>
      </c>
      <c r="P16" s="20" t="e">
        <f>IF(AND((INDEX(#REF!,MATCH($B$3&amp;$B16,#REF!,0),MATCH(P$6,#REF!,0))=0),(INDEX(#REF!,MATCH($B$3&amp;$B16,#REF!,0),MATCH(P$7,#REF!,0))=0)),"Ok",IF(AND(INDEX(#REF!,MATCH($B$3&amp;$B16,#REF!,0),MATCH(P$6,#REF!,0))&gt;0,INDEX(#REF!,MATCH($B$3&amp;$B16,#REF!,0),MATCH(P$7,#REF!,0)&gt;0)),"Ok","Check"))</f>
        <v>#REF!</v>
      </c>
      <c r="Q16" s="20" t="e">
        <f>IF(AND((INDEX(#REF!,MATCH($B$3&amp;$B16,#REF!,0),MATCH(Q$6,#REF!,0))=0),(INDEX(#REF!,MATCH($B$3&amp;$B16,#REF!,0),MATCH(Q$7,#REF!,0))=0)),"Ok",IF(AND(INDEX(#REF!,MATCH($B$3&amp;$B16,#REF!,0),MATCH(Q$6,#REF!,0))&gt;0,INDEX(#REF!,MATCH($B$3&amp;$B16,#REF!,0),MATCH(Q$7,#REF!,0)&gt;0)),"Ok","Check"))</f>
        <v>#REF!</v>
      </c>
      <c r="R16" s="20" t="e">
        <f>IF(AND((INDEX(#REF!,MATCH($B$3&amp;$B16,#REF!,0),MATCH(R$6,#REF!,0))=0),(INDEX(#REF!,MATCH($B$3&amp;$B16,#REF!,0),MATCH(R$7,#REF!,0))=0)),"Ok",IF(AND(INDEX(#REF!,MATCH($B$3&amp;$B16,#REF!,0),MATCH(R$6,#REF!,0))&gt;0,INDEX(#REF!,MATCH($B$3&amp;$B16,#REF!,0),MATCH(R$7,#REF!,0)&gt;0)),"Ok","Check"))</f>
        <v>#REF!</v>
      </c>
      <c r="S16" s="20" t="e">
        <f>IF(AND((INDEX(#REF!,MATCH($B$3&amp;$B16,#REF!,0),MATCH(S$6,#REF!,0))=0),(INDEX(#REF!,MATCH($B$3&amp;$B16,#REF!,0),MATCH(S$7,#REF!,0))=0)),"Ok",IF(AND(INDEX(#REF!,MATCH($B$3&amp;$B16,#REF!,0),MATCH(S$6,#REF!,0))&gt;0,INDEX(#REF!,MATCH($B$3&amp;$B16,#REF!,0),MATCH(S$7,#REF!,0)&gt;0)),"Ok","Check"))</f>
        <v>#REF!</v>
      </c>
      <c r="T16" s="20" t="e">
        <f>IF(AND((INDEX(#REF!,MATCH($B$3&amp;$B16,#REF!,0),MATCH(T$6,#REF!,0))=0),(INDEX(#REF!,MATCH($B$3&amp;$B16,#REF!,0),MATCH(T$7,#REF!,0))=0)),"Ok",IF(AND(INDEX(#REF!,MATCH($B$3&amp;$B16,#REF!,0),MATCH(T$6,#REF!,0))&gt;0,INDEX(#REF!,MATCH($B$3&amp;$B16,#REF!,0),MATCH(T$7,#REF!,0)&gt;0)),"Ok","Check"))</f>
        <v>#REF!</v>
      </c>
      <c r="U16" s="20" t="e">
        <f>IF(AND((INDEX(#REF!,MATCH($B$3&amp;$B16,#REF!,0),MATCH(U$6,#REF!,0))=0),(INDEX(#REF!,MATCH($B$3&amp;$B16,#REF!,0),MATCH(U$7,#REF!,0))=0)),"Ok",IF(AND(INDEX(#REF!,MATCH($B$3&amp;$B16,#REF!,0),MATCH(U$6,#REF!,0))&gt;0,INDEX(#REF!,MATCH($B$3&amp;$B16,#REF!,0),MATCH(U$7,#REF!,0)&gt;0)),"Ok","Check"))</f>
        <v>#REF!</v>
      </c>
      <c r="V16" s="20" t="e">
        <f>IF(AND((INDEX(#REF!,MATCH($B$3&amp;$B16,#REF!,0),MATCH(V$6,#REF!,0))=0),(INDEX(#REF!,MATCH($B$3&amp;$B16,#REF!,0),MATCH(V$7,#REF!,0))=0)),"Ok",IF(AND(INDEX(#REF!,MATCH($B$3&amp;$B16,#REF!,0),MATCH(V$6,#REF!,0))&gt;0,INDEX(#REF!,MATCH($B$3&amp;$B16,#REF!,0),MATCH(V$7,#REF!,0)&gt;0)),"Ok","Check"))</f>
        <v>#REF!</v>
      </c>
      <c r="W16" s="20" t="e">
        <f>IF(AND((INDEX(#REF!,MATCH($B$3&amp;$B16,#REF!,0),MATCH(W$6,#REF!,0))=0),(INDEX(#REF!,MATCH($B$3&amp;$B16,#REF!,0),MATCH(W$7,#REF!,0))=0)),"Ok",IF(AND(INDEX(#REF!,MATCH($B$3&amp;$B16,#REF!,0),MATCH(W$6,#REF!,0))&gt;0,INDEX(#REF!,MATCH($B$3&amp;$B16,#REF!,0),MATCH(W$7,#REF!,0)&gt;0)),"Ok","Check"))</f>
        <v>#REF!</v>
      </c>
      <c r="X16" s="20" t="e">
        <f>IF(AND((INDEX(#REF!,MATCH($B$3&amp;$B16,#REF!,0),MATCH(X$6,#REF!,0))=0),(INDEX(#REF!,MATCH($B$3&amp;$B16,#REF!,0),MATCH(X$7,#REF!,0))=0)),"Ok",IF(AND(INDEX(#REF!,MATCH($B$3&amp;$B16,#REF!,0),MATCH(X$6,#REF!,0))&gt;0,INDEX(#REF!,MATCH($B$3&amp;$B16,#REF!,0),MATCH(X$7,#REF!,0)&gt;0)),"Ok","Check"))</f>
        <v>#REF!</v>
      </c>
      <c r="Y16" s="20" t="e">
        <f t="shared" si="2"/>
        <v>#REF!</v>
      </c>
      <c r="Z16" s="22" t="e">
        <f t="shared" si="2"/>
        <v>#REF!</v>
      </c>
      <c r="AA16" s="20" t="e">
        <f>IF(AND((INDEX(#REF!,MATCH($B$3&amp;$B16,#REF!,0),MATCH(AA$6,#REF!,0))=0),(INDEX(#REF!,MATCH($B$3&amp;$B16,#REF!,0),MATCH(AA$7,#REF!,0))=0)),"Ok",IF(AND(INDEX(#REF!,MATCH($B$3&amp;$B16,#REF!,0),MATCH(AA$6,#REF!,0))&gt;0,INDEX(#REF!,MATCH($B$3&amp;$B16,#REF!,0),MATCH(AA$7,#REF!,0)&gt;0)),"Ok","Check"))</f>
        <v>#REF!</v>
      </c>
      <c r="AB16" s="20" t="e">
        <f>IF(AND((INDEX(#REF!,MATCH($B$3&amp;$B16,#REF!,0),MATCH(AB$6,#REF!,0))=0),(INDEX(#REF!,MATCH($B$3&amp;$B16,#REF!,0),MATCH(AB$7,#REF!,0))=0)),"Ok",IF(AND(INDEX(#REF!,MATCH($B$3&amp;$B16,#REF!,0),MATCH(AB$6,#REF!,0))&gt;0,INDEX(#REF!,MATCH($B$3&amp;$B16,#REF!,0),MATCH(AB$7,#REF!,0)&gt;0)),"Ok","Check"))</f>
        <v>#REF!</v>
      </c>
      <c r="AC16" s="20" t="e">
        <f>IF(AND((INDEX(#REF!,MATCH($B$3&amp;$B16,#REF!,0),MATCH(AC$6,#REF!,0))=0),(INDEX(#REF!,MATCH($B$3&amp;$B16,#REF!,0),MATCH(AC$7,#REF!,0))=0)),"Ok",IF(AND(INDEX(#REF!,MATCH($B$3&amp;$B16,#REF!,0),MATCH(AC$6,#REF!,0))&gt;0,INDEX(#REF!,MATCH($B$3&amp;$B16,#REF!,0),MATCH(AC$7,#REF!,0)&gt;0)),"Ok","Check"))</f>
        <v>#REF!</v>
      </c>
      <c r="AD16" s="20" t="e">
        <f>IF(AND((INDEX(#REF!,MATCH($B$3&amp;$B16,#REF!,0),MATCH(AD$6,#REF!,0))=0),(INDEX(#REF!,MATCH($B$3&amp;$B16,#REF!,0),MATCH(AD$7,#REF!,0))=0)),"Ok",IF(AND(INDEX(#REF!,MATCH($B$3&amp;$B16,#REF!,0),MATCH(AD$6,#REF!,0))&gt;0,INDEX(#REF!,MATCH($B$3&amp;$B16,#REF!,0),MATCH(AD$7,#REF!,0)&gt;0)),"Ok","Check"))</f>
        <v>#REF!</v>
      </c>
      <c r="AE16" s="20" t="e">
        <f>IF(AND((INDEX(#REF!,MATCH($B$3&amp;$B16,#REF!,0),MATCH(AE$6,#REF!,0))=0),(INDEX(#REF!,MATCH($B$3&amp;$B16,#REF!,0),MATCH(AE$7,#REF!,0))=0)),"Ok",IF(AND(INDEX(#REF!,MATCH($B$3&amp;$B16,#REF!,0),MATCH(AE$6,#REF!,0))&gt;0,INDEX(#REF!,MATCH($B$3&amp;$B16,#REF!,0),MATCH(AE$7,#REF!,0)&gt;0)),"Ok","Check"))</f>
        <v>#REF!</v>
      </c>
      <c r="AF16" s="20" t="e">
        <f>IF(AND((INDEX(#REF!,MATCH($B$3&amp;$B16,#REF!,0),MATCH(AF$6,#REF!,0))=0),(INDEX(#REF!,MATCH($B$3&amp;$B16,#REF!,0),MATCH(AF$7,#REF!,0))=0)),"Ok",IF(AND(INDEX(#REF!,MATCH($B$3&amp;$B16,#REF!,0),MATCH(AF$6,#REF!,0))&gt;0,INDEX(#REF!,MATCH($B$3&amp;$B16,#REF!,0),MATCH(AF$7,#REF!,0)&gt;0)),"Ok","Check"))</f>
        <v>#REF!</v>
      </c>
      <c r="AG16" s="20" t="e">
        <f>IF(AND((INDEX(#REF!,MATCH($B$3&amp;$B16,#REF!,0),MATCH(AG$6,#REF!,0))=0),(INDEX(#REF!,MATCH($B$3&amp;$B16,#REF!,0),MATCH(AG$7,#REF!,0))=0)),"Ok",IF(AND(INDEX(#REF!,MATCH($B$3&amp;$B16,#REF!,0),MATCH(AG$6,#REF!,0))&gt;0,INDEX(#REF!,MATCH($B$3&amp;$B16,#REF!,0),MATCH(AG$7,#REF!,0)&gt;0)),"Ok","Check"))</f>
        <v>#REF!</v>
      </c>
      <c r="AH16" s="20" t="e">
        <f>IF(AND((INDEX(#REF!,MATCH($B$3&amp;$B16,#REF!,0),MATCH(AH$6,#REF!,0))=0),(INDEX(#REF!,MATCH($B$3&amp;$B16,#REF!,0),MATCH(AH$7,#REF!,0))=0)),"Ok",IF(AND(INDEX(#REF!,MATCH($B$3&amp;$B16,#REF!,0),MATCH(AH$6,#REF!,0))&gt;0,INDEX(#REF!,MATCH($B$3&amp;$B16,#REF!,0),MATCH(AH$7,#REF!,0)&gt;0)),"Ok","Check"))</f>
        <v>#REF!</v>
      </c>
      <c r="AI16" s="20" t="e">
        <f>IF(AND((INDEX(#REF!,MATCH($B$3&amp;$B16,#REF!,0),MATCH(AI$6,#REF!,0))=0),(INDEX(#REF!,MATCH($B$3&amp;$B16,#REF!,0),MATCH(AI$7,#REF!,0))=0)),"Ok",IF(AND(INDEX(#REF!,MATCH($B$3&amp;$B16,#REF!,0),MATCH(AI$6,#REF!,0))&gt;0,INDEX(#REF!,MATCH($B$3&amp;$B16,#REF!,0),MATCH(AI$7,#REF!,0)&gt;0)),"Ok","Check"))</f>
        <v>#REF!</v>
      </c>
      <c r="AJ16" s="20" t="e">
        <f>IF(AND((INDEX(#REF!,MATCH($B$3&amp;$B16,#REF!,0),MATCH(AJ$6,#REF!,0))=0),(INDEX(#REF!,MATCH($B$3&amp;$B16,#REF!,0),MATCH(AJ$7,#REF!,0))=0)),"Ok",IF(AND(INDEX(#REF!,MATCH($B$3&amp;$B16,#REF!,0),MATCH(AJ$6,#REF!,0))&gt;0,INDEX(#REF!,MATCH($B$3&amp;$B16,#REF!,0),MATCH(AJ$7,#REF!,0)&gt;0)),"Ok","Check"))</f>
        <v>#REF!</v>
      </c>
      <c r="AK16" s="20" t="e">
        <f>IF(AND((INDEX(#REF!,MATCH($B$3&amp;$B16,#REF!,0),MATCH(AK$6,#REF!,0))=0),(INDEX(#REF!,MATCH($B$3&amp;$B16,#REF!,0),MATCH(AK$7,#REF!,0))=0)),"Ok",IF(AND(INDEX(#REF!,MATCH($B$3&amp;$B16,#REF!,0),MATCH(AK$6,#REF!,0))&gt;0,INDEX(#REF!,MATCH($B$3&amp;$B16,#REF!,0),MATCH(AK$7,#REF!,0)&gt;0)),"Ok","Check"))</f>
        <v>#REF!</v>
      </c>
      <c r="AL16" s="20" t="e">
        <f>IF(AND((INDEX(#REF!,MATCH($B$3&amp;$B16,#REF!,0),MATCH(AL$6,#REF!,0))=0),(INDEX(#REF!,MATCH($B$3&amp;$B16,#REF!,0),MATCH(AL$7,#REF!,0))=0)),"Ok",IF(AND(INDEX(#REF!,MATCH($B$3&amp;$B16,#REF!,0),MATCH(AL$6,#REF!,0))&gt;0,INDEX(#REF!,MATCH($B$3&amp;$B16,#REF!,0),MATCH(AL$7,#REF!,0)&gt;0)),"Ok","Check"))</f>
        <v>#REF!</v>
      </c>
      <c r="AM16" s="20" t="e">
        <f t="shared" si="3"/>
        <v>#REF!</v>
      </c>
      <c r="AN16" s="21" t="e">
        <f t="shared" si="3"/>
        <v>#REF!</v>
      </c>
      <c r="AO16" s="20" t="e">
        <f>IF(AND((INDEX(#REF!,MATCH($B$3&amp;$B16,#REF!,0),MATCH(AO$6,#REF!,0))=0),(INDEX(#REF!,MATCH($B$3&amp;$B16,#REF!,0),MATCH(AO$7,#REF!,0))=0)),"Ok",IF(AND(INDEX(#REF!,MATCH($B$3&amp;$B16,#REF!,0),MATCH(AO$6,#REF!,0))&gt;0,INDEX(#REF!,MATCH($B$3&amp;$B16,#REF!,0),MATCH(AO$7,#REF!,0)&gt;0)),"Ok","Check"))</f>
        <v>#REF!</v>
      </c>
      <c r="AP16" s="20" t="e">
        <f>IF(AND((INDEX(#REF!,MATCH($B$3&amp;$B16,#REF!,0),MATCH(AP$6,#REF!,0))=0),(INDEX(#REF!,MATCH($B$3&amp;$B16,#REF!,0),MATCH(AP$7,#REF!,0))=0)),"Ok",IF(AND(INDEX(#REF!,MATCH($B$3&amp;$B16,#REF!,0),MATCH(AP$6,#REF!,0))&gt;0,INDEX(#REF!,MATCH($B$3&amp;$B16,#REF!,0),MATCH(AP$7,#REF!,0)&gt;0)),"Ok","Check"))</f>
        <v>#REF!</v>
      </c>
    </row>
    <row r="17" spans="1:42" ht="15.75" x14ac:dyDescent="0.25">
      <c r="A17" s="1">
        <v>10</v>
      </c>
      <c r="B17" s="1" t="s">
        <v>11</v>
      </c>
      <c r="C17" s="20" t="e">
        <f>IF(AND((INDEX(#REF!,MATCH($B$3&amp;$B17,#REF!,0),MATCH(C$6,#REF!,0))=0),(INDEX(#REF!,MATCH($B$3&amp;$B17,#REF!,0),MATCH(C$7,#REF!,0))=0)),"Ok",IF(AND(INDEX(#REF!,MATCH($B$3&amp;$B17,#REF!,0),MATCH(C$6,#REF!,0))&gt;0,INDEX(#REF!,MATCH($B$3&amp;$B17,#REF!,0),MATCH(C$7,#REF!,0)&gt;0)),"Ok","Check"))</f>
        <v>#REF!</v>
      </c>
      <c r="D17" s="20" t="e">
        <f>IF(AND((INDEX(#REF!,MATCH($B$3&amp;$B17,#REF!,0),MATCH(D$6,#REF!,0))=0),(INDEX(#REF!,MATCH($B$3&amp;$B17,#REF!,0),MATCH(D$7,#REF!,0))=0)),"Ok",IF(AND(INDEX(#REF!,MATCH($B$3&amp;$B17,#REF!,0),MATCH(D$6,#REF!,0))&gt;0,INDEX(#REF!,MATCH($B$3&amp;$B17,#REF!,0),MATCH(D$7,#REF!,0)&gt;0)),"Ok","Check"))</f>
        <v>#REF!</v>
      </c>
      <c r="E17" s="20" t="e">
        <f>IF(AND((INDEX(#REF!,MATCH($B$3&amp;$B17,#REF!,0),MATCH(E$6,#REF!,0))=0),(INDEX(#REF!,MATCH($B$3&amp;$B17,#REF!,0),MATCH(E$7,#REF!,0))=0)),"Ok",IF(AND(INDEX(#REF!,MATCH($B$3&amp;$B17,#REF!,0),MATCH(E$6,#REF!,0))&gt;0,INDEX(#REF!,MATCH($B$3&amp;$B17,#REF!,0),MATCH(E$7,#REF!,0)&gt;0)),"Ok","Check"))</f>
        <v>#REF!</v>
      </c>
      <c r="F17" s="20" t="e">
        <f>IF(AND((INDEX(#REF!,MATCH($B$3&amp;$B17,#REF!,0),MATCH(F$6,#REF!,0))=0),(INDEX(#REF!,MATCH($B$3&amp;$B17,#REF!,0),MATCH(F$7,#REF!,0))=0)),"Ok",IF(AND(INDEX(#REF!,MATCH($B$3&amp;$B17,#REF!,0),MATCH(F$6,#REF!,0))&gt;0,INDEX(#REF!,MATCH($B$3&amp;$B17,#REF!,0),MATCH(F$7,#REF!,0)&gt;0)),"Ok","Check"))</f>
        <v>#REF!</v>
      </c>
      <c r="G17" s="20" t="e">
        <f>IF(AND((INDEX(#REF!,MATCH($B$3&amp;$B17,#REF!,0),MATCH(G$6,#REF!,0))=0),(INDEX(#REF!,MATCH($B$3&amp;$B17,#REF!,0),MATCH(G$7,#REF!,0))=0)),"Ok",IF(AND(INDEX(#REF!,MATCH($B$3&amp;$B17,#REF!,0),MATCH(G$6,#REF!,0))&gt;0,INDEX(#REF!,MATCH($B$3&amp;$B17,#REF!,0),MATCH(G$7,#REF!,0)&gt;0)),"Ok","Check"))</f>
        <v>#REF!</v>
      </c>
      <c r="H17" s="20" t="e">
        <f>IF(AND((INDEX(#REF!,MATCH($B$3&amp;$B17,#REF!,0),MATCH(H$6,#REF!,0))=0),(INDEX(#REF!,MATCH($B$3&amp;$B17,#REF!,0),MATCH(H$7,#REF!,0))=0)),"Ok",IF(AND(INDEX(#REF!,MATCH($B$3&amp;$B17,#REF!,0),MATCH(H$6,#REF!,0))&gt;0,INDEX(#REF!,MATCH($B$3&amp;$B17,#REF!,0),MATCH(H$7,#REF!,0)&gt;0)),"Ok","Check"))</f>
        <v>#REF!</v>
      </c>
      <c r="I17" s="20" t="e">
        <f>IF(AND((INDEX(#REF!,MATCH($B$3&amp;$B17,#REF!,0),MATCH(I$6,#REF!,0))=0),(INDEX(#REF!,MATCH($B$3&amp;$B17,#REF!,0),MATCH(I$7,#REF!,0))=0)),"Ok",IF(AND(INDEX(#REF!,MATCH($B$3&amp;$B17,#REF!,0),MATCH(I$6,#REF!,0))&gt;0,INDEX(#REF!,MATCH($B$3&amp;$B17,#REF!,0),MATCH(I$7,#REF!,0)&gt;0)),"Ok","Check"))</f>
        <v>#REF!</v>
      </c>
      <c r="J17" s="20" t="e">
        <f>IF(AND((INDEX(#REF!,MATCH($B$3&amp;$B17,#REF!,0),MATCH(J$6,#REF!,0))=0),(INDEX(#REF!,MATCH($B$3&amp;$B17,#REF!,0),MATCH(J$7,#REF!,0))=0)),"Ok",IF(AND(INDEX(#REF!,MATCH($B$3&amp;$B17,#REF!,0),MATCH(J$6,#REF!,0))&gt;0,INDEX(#REF!,MATCH($B$3&amp;$B17,#REF!,0),MATCH(J$7,#REF!,0)&gt;0)),"Ok","Check"))</f>
        <v>#REF!</v>
      </c>
      <c r="K17" s="20" t="e">
        <f>IF(AND((INDEX(#REF!,MATCH($B$3&amp;$B17,#REF!,0),MATCH(K$6,#REF!,0))=0),(INDEX(#REF!,MATCH($B$3&amp;$B17,#REF!,0),MATCH(K$7,#REF!,0))=0)),"Ok",IF(AND(INDEX(#REF!,MATCH($B$3&amp;$B17,#REF!,0),MATCH(K$6,#REF!,0))&gt;0,INDEX(#REF!,MATCH($B$3&amp;$B17,#REF!,0),MATCH(K$7,#REF!,0)&gt;0)),"Ok","Check"))</f>
        <v>#REF!</v>
      </c>
      <c r="L17" s="20" t="e">
        <f>IF(AND((INDEX(#REF!,MATCH($B$3&amp;$B17,#REF!,0),MATCH(L$6,#REF!,0))=0),(INDEX(#REF!,MATCH($B$3&amp;$B17,#REF!,0),MATCH(L$7,#REF!,0))=0)),"Ok",IF(AND(INDEX(#REF!,MATCH($B$3&amp;$B17,#REF!,0),MATCH(L$6,#REF!,0))&gt;0,INDEX(#REF!,MATCH($B$3&amp;$B17,#REF!,0),MATCH(L$7,#REF!,0)&gt;0)),"Ok","Check"))</f>
        <v>#REF!</v>
      </c>
      <c r="M17" s="20" t="e">
        <f t="shared" si="1"/>
        <v>#REF!</v>
      </c>
      <c r="N17" s="22" t="e">
        <f t="shared" si="0"/>
        <v>#REF!</v>
      </c>
      <c r="O17" s="20" t="e">
        <f>IF(AND((INDEX(#REF!,MATCH($B$3&amp;$B17,#REF!,0),MATCH(O$6,#REF!,0))=0),(INDEX(#REF!,MATCH($B$3&amp;$B17,#REF!,0),MATCH(O$7,#REF!,0))=0)),"Ok",IF(AND(INDEX(#REF!,MATCH($B$3&amp;$B17,#REF!,0),MATCH(O$6,#REF!,0))&gt;0,INDEX(#REF!,MATCH($B$3&amp;$B17,#REF!,0),MATCH(O$7,#REF!,0)&gt;0)),"Ok","Check"))</f>
        <v>#REF!</v>
      </c>
      <c r="P17" s="20" t="e">
        <f>IF(AND((INDEX(#REF!,MATCH($B$3&amp;$B17,#REF!,0),MATCH(P$6,#REF!,0))=0),(INDEX(#REF!,MATCH($B$3&amp;$B17,#REF!,0),MATCH(P$7,#REF!,0))=0)),"Ok",IF(AND(INDEX(#REF!,MATCH($B$3&amp;$B17,#REF!,0),MATCH(P$6,#REF!,0))&gt;0,INDEX(#REF!,MATCH($B$3&amp;$B17,#REF!,0),MATCH(P$7,#REF!,0)&gt;0)),"Ok","Check"))</f>
        <v>#REF!</v>
      </c>
      <c r="Q17" s="20" t="e">
        <f>IF(AND((INDEX(#REF!,MATCH($B$3&amp;$B17,#REF!,0),MATCH(Q$6,#REF!,0))=0),(INDEX(#REF!,MATCH($B$3&amp;$B17,#REF!,0),MATCH(Q$7,#REF!,0))=0)),"Ok",IF(AND(INDEX(#REF!,MATCH($B$3&amp;$B17,#REF!,0),MATCH(Q$6,#REF!,0))&gt;0,INDEX(#REF!,MATCH($B$3&amp;$B17,#REF!,0),MATCH(Q$7,#REF!,0)&gt;0)),"Ok","Check"))</f>
        <v>#REF!</v>
      </c>
      <c r="R17" s="20" t="e">
        <f>IF(AND((INDEX(#REF!,MATCH($B$3&amp;$B17,#REF!,0),MATCH(R$6,#REF!,0))=0),(INDEX(#REF!,MATCH($B$3&amp;$B17,#REF!,0),MATCH(R$7,#REF!,0))=0)),"Ok",IF(AND(INDEX(#REF!,MATCH($B$3&amp;$B17,#REF!,0),MATCH(R$6,#REF!,0))&gt;0,INDEX(#REF!,MATCH($B$3&amp;$B17,#REF!,0),MATCH(R$7,#REF!,0)&gt;0)),"Ok","Check"))</f>
        <v>#REF!</v>
      </c>
      <c r="S17" s="20" t="e">
        <f>IF(AND((INDEX(#REF!,MATCH($B$3&amp;$B17,#REF!,0),MATCH(S$6,#REF!,0))=0),(INDEX(#REF!,MATCH($B$3&amp;$B17,#REF!,0),MATCH(S$7,#REF!,0))=0)),"Ok",IF(AND(INDEX(#REF!,MATCH($B$3&amp;$B17,#REF!,0),MATCH(S$6,#REF!,0))&gt;0,INDEX(#REF!,MATCH($B$3&amp;$B17,#REF!,0),MATCH(S$7,#REF!,0)&gt;0)),"Ok","Check"))</f>
        <v>#REF!</v>
      </c>
      <c r="T17" s="20" t="e">
        <f>IF(AND((INDEX(#REF!,MATCH($B$3&amp;$B17,#REF!,0),MATCH(T$6,#REF!,0))=0),(INDEX(#REF!,MATCH($B$3&amp;$B17,#REF!,0),MATCH(T$7,#REF!,0))=0)),"Ok",IF(AND(INDEX(#REF!,MATCH($B$3&amp;$B17,#REF!,0),MATCH(T$6,#REF!,0))&gt;0,INDEX(#REF!,MATCH($B$3&amp;$B17,#REF!,0),MATCH(T$7,#REF!,0)&gt;0)),"Ok","Check"))</f>
        <v>#REF!</v>
      </c>
      <c r="U17" s="20" t="e">
        <f>IF(AND((INDEX(#REF!,MATCH($B$3&amp;$B17,#REF!,0),MATCH(U$6,#REF!,0))=0),(INDEX(#REF!,MATCH($B$3&amp;$B17,#REF!,0),MATCH(U$7,#REF!,0))=0)),"Ok",IF(AND(INDEX(#REF!,MATCH($B$3&amp;$B17,#REF!,0),MATCH(U$6,#REF!,0))&gt;0,INDEX(#REF!,MATCH($B$3&amp;$B17,#REF!,0),MATCH(U$7,#REF!,0)&gt;0)),"Ok","Check"))</f>
        <v>#REF!</v>
      </c>
      <c r="V17" s="20" t="e">
        <f>IF(AND((INDEX(#REF!,MATCH($B$3&amp;$B17,#REF!,0),MATCH(V$6,#REF!,0))=0),(INDEX(#REF!,MATCH($B$3&amp;$B17,#REF!,0),MATCH(V$7,#REF!,0))=0)),"Ok",IF(AND(INDEX(#REF!,MATCH($B$3&amp;$B17,#REF!,0),MATCH(V$6,#REF!,0))&gt;0,INDEX(#REF!,MATCH($B$3&amp;$B17,#REF!,0),MATCH(V$7,#REF!,0)&gt;0)),"Ok","Check"))</f>
        <v>#REF!</v>
      </c>
      <c r="W17" s="20" t="e">
        <f>IF(AND((INDEX(#REF!,MATCH($B$3&amp;$B17,#REF!,0),MATCH(W$6,#REF!,0))=0),(INDEX(#REF!,MATCH($B$3&amp;$B17,#REF!,0),MATCH(W$7,#REF!,0))=0)),"Ok",IF(AND(INDEX(#REF!,MATCH($B$3&amp;$B17,#REF!,0),MATCH(W$6,#REF!,0))&gt;0,INDEX(#REF!,MATCH($B$3&amp;$B17,#REF!,0),MATCH(W$7,#REF!,0)&gt;0)),"Ok","Check"))</f>
        <v>#REF!</v>
      </c>
      <c r="X17" s="20" t="e">
        <f>IF(AND((INDEX(#REF!,MATCH($B$3&amp;$B17,#REF!,0),MATCH(X$6,#REF!,0))=0),(INDEX(#REF!,MATCH($B$3&amp;$B17,#REF!,0),MATCH(X$7,#REF!,0))=0)),"Ok",IF(AND(INDEX(#REF!,MATCH($B$3&amp;$B17,#REF!,0),MATCH(X$6,#REF!,0))&gt;0,INDEX(#REF!,MATCH($B$3&amp;$B17,#REF!,0),MATCH(X$7,#REF!,0)&gt;0)),"Ok","Check"))</f>
        <v>#REF!</v>
      </c>
      <c r="Y17" s="20" t="e">
        <f t="shared" si="2"/>
        <v>#REF!</v>
      </c>
      <c r="Z17" s="22" t="e">
        <f t="shared" si="2"/>
        <v>#REF!</v>
      </c>
      <c r="AA17" s="20" t="e">
        <f>IF(AND((INDEX(#REF!,MATCH($B$3&amp;$B17,#REF!,0),MATCH(AA$6,#REF!,0))=0),(INDEX(#REF!,MATCH($B$3&amp;$B17,#REF!,0),MATCH(AA$7,#REF!,0))=0)),"Ok",IF(AND(INDEX(#REF!,MATCH($B$3&amp;$B17,#REF!,0),MATCH(AA$6,#REF!,0))&gt;0,INDEX(#REF!,MATCH($B$3&amp;$B17,#REF!,0),MATCH(AA$7,#REF!,0)&gt;0)),"Ok","Check"))</f>
        <v>#REF!</v>
      </c>
      <c r="AB17" s="20" t="e">
        <f>IF(AND((INDEX(#REF!,MATCH($B$3&amp;$B17,#REF!,0),MATCH(AB$6,#REF!,0))=0),(INDEX(#REF!,MATCH($B$3&amp;$B17,#REF!,0),MATCH(AB$7,#REF!,0))=0)),"Ok",IF(AND(INDEX(#REF!,MATCH($B$3&amp;$B17,#REF!,0),MATCH(AB$6,#REF!,0))&gt;0,INDEX(#REF!,MATCH($B$3&amp;$B17,#REF!,0),MATCH(AB$7,#REF!,0)&gt;0)),"Ok","Check"))</f>
        <v>#REF!</v>
      </c>
      <c r="AC17" s="20" t="e">
        <f>IF(AND((INDEX(#REF!,MATCH($B$3&amp;$B17,#REF!,0),MATCH(AC$6,#REF!,0))=0),(INDEX(#REF!,MATCH($B$3&amp;$B17,#REF!,0),MATCH(AC$7,#REF!,0))=0)),"Ok",IF(AND(INDEX(#REF!,MATCH($B$3&amp;$B17,#REF!,0),MATCH(AC$6,#REF!,0))&gt;0,INDEX(#REF!,MATCH($B$3&amp;$B17,#REF!,0),MATCH(AC$7,#REF!,0)&gt;0)),"Ok","Check"))</f>
        <v>#REF!</v>
      </c>
      <c r="AD17" s="20" t="e">
        <f>IF(AND((INDEX(#REF!,MATCH($B$3&amp;$B17,#REF!,0),MATCH(AD$6,#REF!,0))=0),(INDEX(#REF!,MATCH($B$3&amp;$B17,#REF!,0),MATCH(AD$7,#REF!,0))=0)),"Ok",IF(AND(INDEX(#REF!,MATCH($B$3&amp;$B17,#REF!,0),MATCH(AD$6,#REF!,0))&gt;0,INDEX(#REF!,MATCH($B$3&amp;$B17,#REF!,0),MATCH(AD$7,#REF!,0)&gt;0)),"Ok","Check"))</f>
        <v>#REF!</v>
      </c>
      <c r="AE17" s="20" t="e">
        <f>IF(AND((INDEX(#REF!,MATCH($B$3&amp;$B17,#REF!,0),MATCH(AE$6,#REF!,0))=0),(INDEX(#REF!,MATCH($B$3&amp;$B17,#REF!,0),MATCH(AE$7,#REF!,0))=0)),"Ok",IF(AND(INDEX(#REF!,MATCH($B$3&amp;$B17,#REF!,0),MATCH(AE$6,#REF!,0))&gt;0,INDEX(#REF!,MATCH($B$3&amp;$B17,#REF!,0),MATCH(AE$7,#REF!,0)&gt;0)),"Ok","Check"))</f>
        <v>#REF!</v>
      </c>
      <c r="AF17" s="20" t="e">
        <f>IF(AND((INDEX(#REF!,MATCH($B$3&amp;$B17,#REF!,0),MATCH(AF$6,#REF!,0))=0),(INDEX(#REF!,MATCH($B$3&amp;$B17,#REF!,0),MATCH(AF$7,#REF!,0))=0)),"Ok",IF(AND(INDEX(#REF!,MATCH($B$3&amp;$B17,#REF!,0),MATCH(AF$6,#REF!,0))&gt;0,INDEX(#REF!,MATCH($B$3&amp;$B17,#REF!,0),MATCH(AF$7,#REF!,0)&gt;0)),"Ok","Check"))</f>
        <v>#REF!</v>
      </c>
      <c r="AG17" s="20" t="e">
        <f>IF(AND((INDEX(#REF!,MATCH($B$3&amp;$B17,#REF!,0),MATCH(AG$6,#REF!,0))=0),(INDEX(#REF!,MATCH($B$3&amp;$B17,#REF!,0),MATCH(AG$7,#REF!,0))=0)),"Ok",IF(AND(INDEX(#REF!,MATCH($B$3&amp;$B17,#REF!,0),MATCH(AG$6,#REF!,0))&gt;0,INDEX(#REF!,MATCH($B$3&amp;$B17,#REF!,0),MATCH(AG$7,#REF!,0)&gt;0)),"Ok","Check"))</f>
        <v>#REF!</v>
      </c>
      <c r="AH17" s="20" t="e">
        <f>IF(AND((INDEX(#REF!,MATCH($B$3&amp;$B17,#REF!,0),MATCH(AH$6,#REF!,0))=0),(INDEX(#REF!,MATCH($B$3&amp;$B17,#REF!,0),MATCH(AH$7,#REF!,0))=0)),"Ok",IF(AND(INDEX(#REF!,MATCH($B$3&amp;$B17,#REF!,0),MATCH(AH$6,#REF!,0))&gt;0,INDEX(#REF!,MATCH($B$3&amp;$B17,#REF!,0),MATCH(AH$7,#REF!,0)&gt;0)),"Ok","Check"))</f>
        <v>#REF!</v>
      </c>
      <c r="AI17" s="20" t="e">
        <f>IF(AND((INDEX(#REF!,MATCH($B$3&amp;$B17,#REF!,0),MATCH(AI$6,#REF!,0))=0),(INDEX(#REF!,MATCH($B$3&amp;$B17,#REF!,0),MATCH(AI$7,#REF!,0))=0)),"Ok",IF(AND(INDEX(#REF!,MATCH($B$3&amp;$B17,#REF!,0),MATCH(AI$6,#REF!,0))&gt;0,INDEX(#REF!,MATCH($B$3&amp;$B17,#REF!,0),MATCH(AI$7,#REF!,0)&gt;0)),"Ok","Check"))</f>
        <v>#REF!</v>
      </c>
      <c r="AJ17" s="20" t="e">
        <f>IF(AND((INDEX(#REF!,MATCH($B$3&amp;$B17,#REF!,0),MATCH(AJ$6,#REF!,0))=0),(INDEX(#REF!,MATCH($B$3&amp;$B17,#REF!,0),MATCH(AJ$7,#REF!,0))=0)),"Ok",IF(AND(INDEX(#REF!,MATCH($B$3&amp;$B17,#REF!,0),MATCH(AJ$6,#REF!,0))&gt;0,INDEX(#REF!,MATCH($B$3&amp;$B17,#REF!,0),MATCH(AJ$7,#REF!,0)&gt;0)),"Ok","Check"))</f>
        <v>#REF!</v>
      </c>
      <c r="AK17" s="20" t="e">
        <f>IF(AND((INDEX(#REF!,MATCH($B$3&amp;$B17,#REF!,0),MATCH(AK$6,#REF!,0))=0),(INDEX(#REF!,MATCH($B$3&amp;$B17,#REF!,0),MATCH(AK$7,#REF!,0))=0)),"Ok",IF(AND(INDEX(#REF!,MATCH($B$3&amp;$B17,#REF!,0),MATCH(AK$6,#REF!,0))&gt;0,INDEX(#REF!,MATCH($B$3&amp;$B17,#REF!,0),MATCH(AK$7,#REF!,0)&gt;0)),"Ok","Check"))</f>
        <v>#REF!</v>
      </c>
      <c r="AL17" s="20" t="e">
        <f>IF(AND((INDEX(#REF!,MATCH($B$3&amp;$B17,#REF!,0),MATCH(AL$6,#REF!,0))=0),(INDEX(#REF!,MATCH($B$3&amp;$B17,#REF!,0),MATCH(AL$7,#REF!,0))=0)),"Ok",IF(AND(INDEX(#REF!,MATCH($B$3&amp;$B17,#REF!,0),MATCH(AL$6,#REF!,0))&gt;0,INDEX(#REF!,MATCH($B$3&amp;$B17,#REF!,0),MATCH(AL$7,#REF!,0)&gt;0)),"Ok","Check"))</f>
        <v>#REF!</v>
      </c>
      <c r="AM17" s="20" t="e">
        <f t="shared" si="3"/>
        <v>#REF!</v>
      </c>
      <c r="AN17" s="21" t="e">
        <f t="shared" si="3"/>
        <v>#REF!</v>
      </c>
      <c r="AO17" s="20" t="e">
        <f>IF(AND((INDEX(#REF!,MATCH($B$3&amp;$B17,#REF!,0),MATCH(AO$6,#REF!,0))=0),(INDEX(#REF!,MATCH($B$3&amp;$B17,#REF!,0),MATCH(AO$7,#REF!,0))=0)),"Ok",IF(AND(INDEX(#REF!,MATCH($B$3&amp;$B17,#REF!,0),MATCH(AO$6,#REF!,0))&gt;0,INDEX(#REF!,MATCH($B$3&amp;$B17,#REF!,0),MATCH(AO$7,#REF!,0)&gt;0)),"Ok","Check"))</f>
        <v>#REF!</v>
      </c>
      <c r="AP17" s="20" t="e">
        <f>IF(AND((INDEX(#REF!,MATCH($B$3&amp;$B17,#REF!,0),MATCH(AP$6,#REF!,0))=0),(INDEX(#REF!,MATCH($B$3&amp;$B17,#REF!,0),MATCH(AP$7,#REF!,0))=0)),"Ok",IF(AND(INDEX(#REF!,MATCH($B$3&amp;$B17,#REF!,0),MATCH(AP$6,#REF!,0))&gt;0,INDEX(#REF!,MATCH($B$3&amp;$B17,#REF!,0),MATCH(AP$7,#REF!,0)&gt;0)),"Ok","Check"))</f>
        <v>#REF!</v>
      </c>
    </row>
    <row r="18" spans="1:42" ht="15.75" x14ac:dyDescent="0.25">
      <c r="A18" s="1">
        <v>11</v>
      </c>
      <c r="B18" s="1" t="s">
        <v>12</v>
      </c>
      <c r="C18" s="20" t="e">
        <f>IF(AND((INDEX(#REF!,MATCH($B$3&amp;$B18,#REF!,0),MATCH(C$6,#REF!,0))=0),(INDEX(#REF!,MATCH($B$3&amp;$B18,#REF!,0),MATCH(C$7,#REF!,0))=0)),"Ok",IF(AND(INDEX(#REF!,MATCH($B$3&amp;$B18,#REF!,0),MATCH(C$6,#REF!,0))&gt;0,INDEX(#REF!,MATCH($B$3&amp;$B18,#REF!,0),MATCH(C$7,#REF!,0)&gt;0)),"Ok","Check"))</f>
        <v>#REF!</v>
      </c>
      <c r="D18" s="20" t="e">
        <f>IF(AND((INDEX(#REF!,MATCH($B$3&amp;$B18,#REF!,0),MATCH(D$6,#REF!,0))=0),(INDEX(#REF!,MATCH($B$3&amp;$B18,#REF!,0),MATCH(D$7,#REF!,0))=0)),"Ok",IF(AND(INDEX(#REF!,MATCH($B$3&amp;$B18,#REF!,0),MATCH(D$6,#REF!,0))&gt;0,INDEX(#REF!,MATCH($B$3&amp;$B18,#REF!,0),MATCH(D$7,#REF!,0)&gt;0)),"Ok","Check"))</f>
        <v>#REF!</v>
      </c>
      <c r="E18" s="20" t="e">
        <f>IF(AND((INDEX(#REF!,MATCH($B$3&amp;$B18,#REF!,0),MATCH(E$6,#REF!,0))=0),(INDEX(#REF!,MATCH($B$3&amp;$B18,#REF!,0),MATCH(E$7,#REF!,0))=0)),"Ok",IF(AND(INDEX(#REF!,MATCH($B$3&amp;$B18,#REF!,0),MATCH(E$6,#REF!,0))&gt;0,INDEX(#REF!,MATCH($B$3&amp;$B18,#REF!,0),MATCH(E$7,#REF!,0)&gt;0)),"Ok","Check"))</f>
        <v>#REF!</v>
      </c>
      <c r="F18" s="20" t="e">
        <f>IF(AND((INDEX(#REF!,MATCH($B$3&amp;$B18,#REF!,0),MATCH(F$6,#REF!,0))=0),(INDEX(#REF!,MATCH($B$3&amp;$B18,#REF!,0),MATCH(F$7,#REF!,0))=0)),"Ok",IF(AND(INDEX(#REF!,MATCH($B$3&amp;$B18,#REF!,0),MATCH(F$6,#REF!,0))&gt;0,INDEX(#REF!,MATCH($B$3&amp;$B18,#REF!,0),MATCH(F$7,#REF!,0)&gt;0)),"Ok","Check"))</f>
        <v>#REF!</v>
      </c>
      <c r="G18" s="20" t="e">
        <f>IF(AND((INDEX(#REF!,MATCH($B$3&amp;$B18,#REF!,0),MATCH(G$6,#REF!,0))=0),(INDEX(#REF!,MATCH($B$3&amp;$B18,#REF!,0),MATCH(G$7,#REF!,0))=0)),"Ok",IF(AND(INDEX(#REF!,MATCH($B$3&amp;$B18,#REF!,0),MATCH(G$6,#REF!,0))&gt;0,INDEX(#REF!,MATCH($B$3&amp;$B18,#REF!,0),MATCH(G$7,#REF!,0)&gt;0)),"Ok","Check"))</f>
        <v>#REF!</v>
      </c>
      <c r="H18" s="20" t="e">
        <f>IF(AND((INDEX(#REF!,MATCH($B$3&amp;$B18,#REF!,0),MATCH(H$6,#REF!,0))=0),(INDEX(#REF!,MATCH($B$3&amp;$B18,#REF!,0),MATCH(H$7,#REF!,0))=0)),"Ok",IF(AND(INDEX(#REF!,MATCH($B$3&amp;$B18,#REF!,0),MATCH(H$6,#REF!,0))&gt;0,INDEX(#REF!,MATCH($B$3&amp;$B18,#REF!,0),MATCH(H$7,#REF!,0)&gt;0)),"Ok","Check"))</f>
        <v>#REF!</v>
      </c>
      <c r="I18" s="20" t="e">
        <f>IF(AND((INDEX(#REF!,MATCH($B$3&amp;$B18,#REF!,0),MATCH(I$6,#REF!,0))=0),(INDEX(#REF!,MATCH($B$3&amp;$B18,#REF!,0),MATCH(I$7,#REF!,0))=0)),"Ok",IF(AND(INDEX(#REF!,MATCH($B$3&amp;$B18,#REF!,0),MATCH(I$6,#REF!,0))&gt;0,INDEX(#REF!,MATCH($B$3&amp;$B18,#REF!,0),MATCH(I$7,#REF!,0)&gt;0)),"Ok","Check"))</f>
        <v>#REF!</v>
      </c>
      <c r="J18" s="20" t="e">
        <f>IF(AND((INDEX(#REF!,MATCH($B$3&amp;$B18,#REF!,0),MATCH(J$6,#REF!,0))=0),(INDEX(#REF!,MATCH($B$3&amp;$B18,#REF!,0),MATCH(J$7,#REF!,0))=0)),"Ok",IF(AND(INDEX(#REF!,MATCH($B$3&amp;$B18,#REF!,0),MATCH(J$6,#REF!,0))&gt;0,INDEX(#REF!,MATCH($B$3&amp;$B18,#REF!,0),MATCH(J$7,#REF!,0)&gt;0)),"Ok","Check"))</f>
        <v>#REF!</v>
      </c>
      <c r="K18" s="20" t="e">
        <f>IF(AND((INDEX(#REF!,MATCH($B$3&amp;$B18,#REF!,0),MATCH(K$6,#REF!,0))=0),(INDEX(#REF!,MATCH($B$3&amp;$B18,#REF!,0),MATCH(K$7,#REF!,0))=0)),"Ok",IF(AND(INDEX(#REF!,MATCH($B$3&amp;$B18,#REF!,0),MATCH(K$6,#REF!,0))&gt;0,INDEX(#REF!,MATCH($B$3&amp;$B18,#REF!,0),MATCH(K$7,#REF!,0)&gt;0)),"Ok","Check"))</f>
        <v>#REF!</v>
      </c>
      <c r="L18" s="20" t="e">
        <f>IF(AND((INDEX(#REF!,MATCH($B$3&amp;$B18,#REF!,0),MATCH(L$6,#REF!,0))=0),(INDEX(#REF!,MATCH($B$3&amp;$B18,#REF!,0),MATCH(L$7,#REF!,0))=0)),"Ok",IF(AND(INDEX(#REF!,MATCH($B$3&amp;$B18,#REF!,0),MATCH(L$6,#REF!,0))&gt;0,INDEX(#REF!,MATCH($B$3&amp;$B18,#REF!,0),MATCH(L$7,#REF!,0)&gt;0)),"Ok","Check"))</f>
        <v>#REF!</v>
      </c>
      <c r="M18" s="20" t="e">
        <f t="shared" si="1"/>
        <v>#REF!</v>
      </c>
      <c r="N18" s="22" t="e">
        <f t="shared" si="0"/>
        <v>#REF!</v>
      </c>
      <c r="O18" s="20" t="e">
        <f>IF(AND((INDEX(#REF!,MATCH($B$3&amp;$B18,#REF!,0),MATCH(O$6,#REF!,0))=0),(INDEX(#REF!,MATCH($B$3&amp;$B18,#REF!,0),MATCH(O$7,#REF!,0))=0)),"Ok",IF(AND(INDEX(#REF!,MATCH($B$3&amp;$B18,#REF!,0),MATCH(O$6,#REF!,0))&gt;0,INDEX(#REF!,MATCH($B$3&amp;$B18,#REF!,0),MATCH(O$7,#REF!,0)&gt;0)),"Ok","Check"))</f>
        <v>#REF!</v>
      </c>
      <c r="P18" s="20" t="e">
        <f>IF(AND((INDEX(#REF!,MATCH($B$3&amp;$B18,#REF!,0),MATCH(P$6,#REF!,0))=0),(INDEX(#REF!,MATCH($B$3&amp;$B18,#REF!,0),MATCH(P$7,#REF!,0))=0)),"Ok",IF(AND(INDEX(#REF!,MATCH($B$3&amp;$B18,#REF!,0),MATCH(P$6,#REF!,0))&gt;0,INDEX(#REF!,MATCH($B$3&amp;$B18,#REF!,0),MATCH(P$7,#REF!,0)&gt;0)),"Ok","Check"))</f>
        <v>#REF!</v>
      </c>
      <c r="Q18" s="20" t="e">
        <f>IF(AND((INDEX(#REF!,MATCH($B$3&amp;$B18,#REF!,0),MATCH(Q$6,#REF!,0))=0),(INDEX(#REF!,MATCH($B$3&amp;$B18,#REF!,0),MATCH(Q$7,#REF!,0))=0)),"Ok",IF(AND(INDEX(#REF!,MATCH($B$3&amp;$B18,#REF!,0),MATCH(Q$6,#REF!,0))&gt;0,INDEX(#REF!,MATCH($B$3&amp;$B18,#REF!,0),MATCH(Q$7,#REF!,0)&gt;0)),"Ok","Check"))</f>
        <v>#REF!</v>
      </c>
      <c r="R18" s="20" t="e">
        <f>IF(AND((INDEX(#REF!,MATCH($B$3&amp;$B18,#REF!,0),MATCH(R$6,#REF!,0))=0),(INDEX(#REF!,MATCH($B$3&amp;$B18,#REF!,0),MATCH(R$7,#REF!,0))=0)),"Ok",IF(AND(INDEX(#REF!,MATCH($B$3&amp;$B18,#REF!,0),MATCH(R$6,#REF!,0))&gt;0,INDEX(#REF!,MATCH($B$3&amp;$B18,#REF!,0),MATCH(R$7,#REF!,0)&gt;0)),"Ok","Check"))</f>
        <v>#REF!</v>
      </c>
      <c r="S18" s="20" t="e">
        <f>IF(AND((INDEX(#REF!,MATCH($B$3&amp;$B18,#REF!,0),MATCH(S$6,#REF!,0))=0),(INDEX(#REF!,MATCH($B$3&amp;$B18,#REF!,0),MATCH(S$7,#REF!,0))=0)),"Ok",IF(AND(INDEX(#REF!,MATCH($B$3&amp;$B18,#REF!,0),MATCH(S$6,#REF!,0))&gt;0,INDEX(#REF!,MATCH($B$3&amp;$B18,#REF!,0),MATCH(S$7,#REF!,0)&gt;0)),"Ok","Check"))</f>
        <v>#REF!</v>
      </c>
      <c r="T18" s="20" t="e">
        <f>IF(AND((INDEX(#REF!,MATCH($B$3&amp;$B18,#REF!,0),MATCH(T$6,#REF!,0))=0),(INDEX(#REF!,MATCH($B$3&amp;$B18,#REF!,0),MATCH(T$7,#REF!,0))=0)),"Ok",IF(AND(INDEX(#REF!,MATCH($B$3&amp;$B18,#REF!,0),MATCH(T$6,#REF!,0))&gt;0,INDEX(#REF!,MATCH($B$3&amp;$B18,#REF!,0),MATCH(T$7,#REF!,0)&gt;0)),"Ok","Check"))</f>
        <v>#REF!</v>
      </c>
      <c r="U18" s="20" t="e">
        <f>IF(AND((INDEX(#REF!,MATCH($B$3&amp;$B18,#REF!,0),MATCH(U$6,#REF!,0))=0),(INDEX(#REF!,MATCH($B$3&amp;$B18,#REF!,0),MATCH(U$7,#REF!,0))=0)),"Ok",IF(AND(INDEX(#REF!,MATCH($B$3&amp;$B18,#REF!,0),MATCH(U$6,#REF!,0))&gt;0,INDEX(#REF!,MATCH($B$3&amp;$B18,#REF!,0),MATCH(U$7,#REF!,0)&gt;0)),"Ok","Check"))</f>
        <v>#REF!</v>
      </c>
      <c r="V18" s="20" t="e">
        <f>IF(AND((INDEX(#REF!,MATCH($B$3&amp;$B18,#REF!,0),MATCH(V$6,#REF!,0))=0),(INDEX(#REF!,MATCH($B$3&amp;$B18,#REF!,0),MATCH(V$7,#REF!,0))=0)),"Ok",IF(AND(INDEX(#REF!,MATCH($B$3&amp;$B18,#REF!,0),MATCH(V$6,#REF!,0))&gt;0,INDEX(#REF!,MATCH($B$3&amp;$B18,#REF!,0),MATCH(V$7,#REF!,0)&gt;0)),"Ok","Check"))</f>
        <v>#REF!</v>
      </c>
      <c r="W18" s="20" t="e">
        <f>IF(AND((INDEX(#REF!,MATCH($B$3&amp;$B18,#REF!,0),MATCH(W$6,#REF!,0))=0),(INDEX(#REF!,MATCH($B$3&amp;$B18,#REF!,0),MATCH(W$7,#REF!,0))=0)),"Ok",IF(AND(INDEX(#REF!,MATCH($B$3&amp;$B18,#REF!,0),MATCH(W$6,#REF!,0))&gt;0,INDEX(#REF!,MATCH($B$3&amp;$B18,#REF!,0),MATCH(W$7,#REF!,0)&gt;0)),"Ok","Check"))</f>
        <v>#REF!</v>
      </c>
      <c r="X18" s="20" t="e">
        <f>IF(AND((INDEX(#REF!,MATCH($B$3&amp;$B18,#REF!,0),MATCH(X$6,#REF!,0))=0),(INDEX(#REF!,MATCH($B$3&amp;$B18,#REF!,0),MATCH(X$7,#REF!,0))=0)),"Ok",IF(AND(INDEX(#REF!,MATCH($B$3&amp;$B18,#REF!,0),MATCH(X$6,#REF!,0))&gt;0,INDEX(#REF!,MATCH($B$3&amp;$B18,#REF!,0),MATCH(X$7,#REF!,0)&gt;0)),"Ok","Check"))</f>
        <v>#REF!</v>
      </c>
      <c r="Y18" s="20" t="e">
        <f t="shared" si="2"/>
        <v>#REF!</v>
      </c>
      <c r="Z18" s="22" t="e">
        <f t="shared" si="2"/>
        <v>#REF!</v>
      </c>
      <c r="AA18" s="20" t="e">
        <f>IF(AND((INDEX(#REF!,MATCH($B$3&amp;$B18,#REF!,0),MATCH(AA$6,#REF!,0))=0),(INDEX(#REF!,MATCH($B$3&amp;$B18,#REF!,0),MATCH(AA$7,#REF!,0))=0)),"Ok",IF(AND(INDEX(#REF!,MATCH($B$3&amp;$B18,#REF!,0),MATCH(AA$6,#REF!,0))&gt;0,INDEX(#REF!,MATCH($B$3&amp;$B18,#REF!,0),MATCH(AA$7,#REF!,0)&gt;0)),"Ok","Check"))</f>
        <v>#REF!</v>
      </c>
      <c r="AB18" s="20" t="e">
        <f>IF(AND((INDEX(#REF!,MATCH($B$3&amp;$B18,#REF!,0),MATCH(AB$6,#REF!,0))=0),(INDEX(#REF!,MATCH($B$3&amp;$B18,#REF!,0),MATCH(AB$7,#REF!,0))=0)),"Ok",IF(AND(INDEX(#REF!,MATCH($B$3&amp;$B18,#REF!,0),MATCH(AB$6,#REF!,0))&gt;0,INDEX(#REF!,MATCH($B$3&amp;$B18,#REF!,0),MATCH(AB$7,#REF!,0)&gt;0)),"Ok","Check"))</f>
        <v>#REF!</v>
      </c>
      <c r="AC18" s="20" t="e">
        <f>IF(AND((INDEX(#REF!,MATCH($B$3&amp;$B18,#REF!,0),MATCH(AC$6,#REF!,0))=0),(INDEX(#REF!,MATCH($B$3&amp;$B18,#REF!,0),MATCH(AC$7,#REF!,0))=0)),"Ok",IF(AND(INDEX(#REF!,MATCH($B$3&amp;$B18,#REF!,0),MATCH(AC$6,#REF!,0))&gt;0,INDEX(#REF!,MATCH($B$3&amp;$B18,#REF!,0),MATCH(AC$7,#REF!,0)&gt;0)),"Ok","Check"))</f>
        <v>#REF!</v>
      </c>
      <c r="AD18" s="20" t="e">
        <f>IF(AND((INDEX(#REF!,MATCH($B$3&amp;$B18,#REF!,0),MATCH(AD$6,#REF!,0))=0),(INDEX(#REF!,MATCH($B$3&amp;$B18,#REF!,0),MATCH(AD$7,#REF!,0))=0)),"Ok",IF(AND(INDEX(#REF!,MATCH($B$3&amp;$B18,#REF!,0),MATCH(AD$6,#REF!,0))&gt;0,INDEX(#REF!,MATCH($B$3&amp;$B18,#REF!,0),MATCH(AD$7,#REF!,0)&gt;0)),"Ok","Check"))</f>
        <v>#REF!</v>
      </c>
      <c r="AE18" s="20" t="e">
        <f>IF(AND((INDEX(#REF!,MATCH($B$3&amp;$B18,#REF!,0),MATCH(AE$6,#REF!,0))=0),(INDEX(#REF!,MATCH($B$3&amp;$B18,#REF!,0),MATCH(AE$7,#REF!,0))=0)),"Ok",IF(AND(INDEX(#REF!,MATCH($B$3&amp;$B18,#REF!,0),MATCH(AE$6,#REF!,0))&gt;0,INDEX(#REF!,MATCH($B$3&amp;$B18,#REF!,0),MATCH(AE$7,#REF!,0)&gt;0)),"Ok","Check"))</f>
        <v>#REF!</v>
      </c>
      <c r="AF18" s="20" t="e">
        <f>IF(AND((INDEX(#REF!,MATCH($B$3&amp;$B18,#REF!,0),MATCH(AF$6,#REF!,0))=0),(INDEX(#REF!,MATCH($B$3&amp;$B18,#REF!,0),MATCH(AF$7,#REF!,0))=0)),"Ok",IF(AND(INDEX(#REF!,MATCH($B$3&amp;$B18,#REF!,0),MATCH(AF$6,#REF!,0))&gt;0,INDEX(#REF!,MATCH($B$3&amp;$B18,#REF!,0),MATCH(AF$7,#REF!,0)&gt;0)),"Ok","Check"))</f>
        <v>#REF!</v>
      </c>
      <c r="AG18" s="20" t="e">
        <f>IF(AND((INDEX(#REF!,MATCH($B$3&amp;$B18,#REF!,0),MATCH(AG$6,#REF!,0))=0),(INDEX(#REF!,MATCH($B$3&amp;$B18,#REF!,0),MATCH(AG$7,#REF!,0))=0)),"Ok",IF(AND(INDEX(#REF!,MATCH($B$3&amp;$B18,#REF!,0),MATCH(AG$6,#REF!,0))&gt;0,INDEX(#REF!,MATCH($B$3&amp;$B18,#REF!,0),MATCH(AG$7,#REF!,0)&gt;0)),"Ok","Check"))</f>
        <v>#REF!</v>
      </c>
      <c r="AH18" s="20" t="e">
        <f>IF(AND((INDEX(#REF!,MATCH($B$3&amp;$B18,#REF!,0),MATCH(AH$6,#REF!,0))=0),(INDEX(#REF!,MATCH($B$3&amp;$B18,#REF!,0),MATCH(AH$7,#REF!,0))=0)),"Ok",IF(AND(INDEX(#REF!,MATCH($B$3&amp;$B18,#REF!,0),MATCH(AH$6,#REF!,0))&gt;0,INDEX(#REF!,MATCH($B$3&amp;$B18,#REF!,0),MATCH(AH$7,#REF!,0)&gt;0)),"Ok","Check"))</f>
        <v>#REF!</v>
      </c>
      <c r="AI18" s="20" t="e">
        <f>IF(AND((INDEX(#REF!,MATCH($B$3&amp;$B18,#REF!,0),MATCH(AI$6,#REF!,0))=0),(INDEX(#REF!,MATCH($B$3&amp;$B18,#REF!,0),MATCH(AI$7,#REF!,0))=0)),"Ok",IF(AND(INDEX(#REF!,MATCH($B$3&amp;$B18,#REF!,0),MATCH(AI$6,#REF!,0))&gt;0,INDEX(#REF!,MATCH($B$3&amp;$B18,#REF!,0),MATCH(AI$7,#REF!,0)&gt;0)),"Ok","Check"))</f>
        <v>#REF!</v>
      </c>
      <c r="AJ18" s="20" t="e">
        <f>IF(AND((INDEX(#REF!,MATCH($B$3&amp;$B18,#REF!,0),MATCH(AJ$6,#REF!,0))=0),(INDEX(#REF!,MATCH($B$3&amp;$B18,#REF!,0),MATCH(AJ$7,#REF!,0))=0)),"Ok",IF(AND(INDEX(#REF!,MATCH($B$3&amp;$B18,#REF!,0),MATCH(AJ$6,#REF!,0))&gt;0,INDEX(#REF!,MATCH($B$3&amp;$B18,#REF!,0),MATCH(AJ$7,#REF!,0)&gt;0)),"Ok","Check"))</f>
        <v>#REF!</v>
      </c>
      <c r="AK18" s="20" t="e">
        <f>IF(AND((INDEX(#REF!,MATCH($B$3&amp;$B18,#REF!,0),MATCH(AK$6,#REF!,0))=0),(INDEX(#REF!,MATCH($B$3&amp;$B18,#REF!,0),MATCH(AK$7,#REF!,0))=0)),"Ok",IF(AND(INDEX(#REF!,MATCH($B$3&amp;$B18,#REF!,0),MATCH(AK$6,#REF!,0))&gt;0,INDEX(#REF!,MATCH($B$3&amp;$B18,#REF!,0),MATCH(AK$7,#REF!,0)&gt;0)),"Ok","Check"))</f>
        <v>#REF!</v>
      </c>
      <c r="AL18" s="20" t="e">
        <f>IF(AND((INDEX(#REF!,MATCH($B$3&amp;$B18,#REF!,0),MATCH(AL$6,#REF!,0))=0),(INDEX(#REF!,MATCH($B$3&amp;$B18,#REF!,0),MATCH(AL$7,#REF!,0))=0)),"Ok",IF(AND(INDEX(#REF!,MATCH($B$3&amp;$B18,#REF!,0),MATCH(AL$6,#REF!,0))&gt;0,INDEX(#REF!,MATCH($B$3&amp;$B18,#REF!,0),MATCH(AL$7,#REF!,0)&gt;0)),"Ok","Check"))</f>
        <v>#REF!</v>
      </c>
      <c r="AM18" s="20" t="e">
        <f t="shared" si="3"/>
        <v>#REF!</v>
      </c>
      <c r="AN18" s="21" t="e">
        <f t="shared" si="3"/>
        <v>#REF!</v>
      </c>
      <c r="AO18" s="20" t="e">
        <f>IF(AND((INDEX(#REF!,MATCH($B$3&amp;$B18,#REF!,0),MATCH(AO$6,#REF!,0))=0),(INDEX(#REF!,MATCH($B$3&amp;$B18,#REF!,0),MATCH(AO$7,#REF!,0))=0)),"Ok",IF(AND(INDEX(#REF!,MATCH($B$3&amp;$B18,#REF!,0),MATCH(AO$6,#REF!,0))&gt;0,INDEX(#REF!,MATCH($B$3&amp;$B18,#REF!,0),MATCH(AO$7,#REF!,0)&gt;0)),"Ok","Check"))</f>
        <v>#REF!</v>
      </c>
      <c r="AP18" s="20" t="e">
        <f>IF(AND((INDEX(#REF!,MATCH($B$3&amp;$B18,#REF!,0),MATCH(AP$6,#REF!,0))=0),(INDEX(#REF!,MATCH($B$3&amp;$B18,#REF!,0),MATCH(AP$7,#REF!,0))=0)),"Ok",IF(AND(INDEX(#REF!,MATCH($B$3&amp;$B18,#REF!,0),MATCH(AP$6,#REF!,0))&gt;0,INDEX(#REF!,MATCH($B$3&amp;$B18,#REF!,0),MATCH(AP$7,#REF!,0)&gt;0)),"Ok","Check"))</f>
        <v>#REF!</v>
      </c>
    </row>
    <row r="19" spans="1:42" ht="15.75" x14ac:dyDescent="0.25">
      <c r="A19" s="1">
        <v>12</v>
      </c>
      <c r="B19" s="1" t="s">
        <v>13</v>
      </c>
      <c r="C19" s="20" t="e">
        <f>IF(AND((INDEX(#REF!,MATCH($B$3&amp;$B19,#REF!,0),MATCH(C$6,#REF!,0))=0),(INDEX(#REF!,MATCH($B$3&amp;$B19,#REF!,0),MATCH(C$7,#REF!,0))=0)),"Ok",IF(AND(INDEX(#REF!,MATCH($B$3&amp;$B19,#REF!,0),MATCH(C$6,#REF!,0))&gt;0,INDEX(#REF!,MATCH($B$3&amp;$B19,#REF!,0),MATCH(C$7,#REF!,0)&gt;0)),"Ok","Check"))</f>
        <v>#REF!</v>
      </c>
      <c r="D19" s="20" t="e">
        <f>IF(AND((INDEX(#REF!,MATCH($B$3&amp;$B19,#REF!,0),MATCH(D$6,#REF!,0))=0),(INDEX(#REF!,MATCH($B$3&amp;$B19,#REF!,0),MATCH(D$7,#REF!,0))=0)),"Ok",IF(AND(INDEX(#REF!,MATCH($B$3&amp;$B19,#REF!,0),MATCH(D$6,#REF!,0))&gt;0,INDEX(#REF!,MATCH($B$3&amp;$B19,#REF!,0),MATCH(D$7,#REF!,0)&gt;0)),"Ok","Check"))</f>
        <v>#REF!</v>
      </c>
      <c r="E19" s="20" t="e">
        <f>IF(AND((INDEX(#REF!,MATCH($B$3&amp;$B19,#REF!,0),MATCH(E$6,#REF!,0))=0),(INDEX(#REF!,MATCH($B$3&amp;$B19,#REF!,0),MATCH(E$7,#REF!,0))=0)),"Ok",IF(AND(INDEX(#REF!,MATCH($B$3&amp;$B19,#REF!,0),MATCH(E$6,#REF!,0))&gt;0,INDEX(#REF!,MATCH($B$3&amp;$B19,#REF!,0),MATCH(E$7,#REF!,0)&gt;0)),"Ok","Check"))</f>
        <v>#REF!</v>
      </c>
      <c r="F19" s="20" t="e">
        <f>IF(AND((INDEX(#REF!,MATCH($B$3&amp;$B19,#REF!,0),MATCH(F$6,#REF!,0))=0),(INDEX(#REF!,MATCH($B$3&amp;$B19,#REF!,0),MATCH(F$7,#REF!,0))=0)),"Ok",IF(AND(INDEX(#REF!,MATCH($B$3&amp;$B19,#REF!,0),MATCH(F$6,#REF!,0))&gt;0,INDEX(#REF!,MATCH($B$3&amp;$B19,#REF!,0),MATCH(F$7,#REF!,0)&gt;0)),"Ok","Check"))</f>
        <v>#REF!</v>
      </c>
      <c r="G19" s="20" t="e">
        <f>IF(AND((INDEX(#REF!,MATCH($B$3&amp;$B19,#REF!,0),MATCH(G$6,#REF!,0))=0),(INDEX(#REF!,MATCH($B$3&amp;$B19,#REF!,0),MATCH(G$7,#REF!,0))=0)),"Ok",IF(AND(INDEX(#REF!,MATCH($B$3&amp;$B19,#REF!,0),MATCH(G$6,#REF!,0))&gt;0,INDEX(#REF!,MATCH($B$3&amp;$B19,#REF!,0),MATCH(G$7,#REF!,0)&gt;0)),"Ok","Check"))</f>
        <v>#REF!</v>
      </c>
      <c r="H19" s="20" t="e">
        <f>IF(AND((INDEX(#REF!,MATCH($B$3&amp;$B19,#REF!,0),MATCH(H$6,#REF!,0))=0),(INDEX(#REF!,MATCH($B$3&amp;$B19,#REF!,0),MATCH(H$7,#REF!,0))=0)),"Ok",IF(AND(INDEX(#REF!,MATCH($B$3&amp;$B19,#REF!,0),MATCH(H$6,#REF!,0))&gt;0,INDEX(#REF!,MATCH($B$3&amp;$B19,#REF!,0),MATCH(H$7,#REF!,0)&gt;0)),"Ok","Check"))</f>
        <v>#REF!</v>
      </c>
      <c r="I19" s="20" t="e">
        <f>IF(AND((INDEX(#REF!,MATCH($B$3&amp;$B19,#REF!,0),MATCH(I$6,#REF!,0))=0),(INDEX(#REF!,MATCH($B$3&amp;$B19,#REF!,0),MATCH(I$7,#REF!,0))=0)),"Ok",IF(AND(INDEX(#REF!,MATCH($B$3&amp;$B19,#REF!,0),MATCH(I$6,#REF!,0))&gt;0,INDEX(#REF!,MATCH($B$3&amp;$B19,#REF!,0),MATCH(I$7,#REF!,0)&gt;0)),"Ok","Check"))</f>
        <v>#REF!</v>
      </c>
      <c r="J19" s="20" t="e">
        <f>IF(AND((INDEX(#REF!,MATCH($B$3&amp;$B19,#REF!,0),MATCH(J$6,#REF!,0))=0),(INDEX(#REF!,MATCH($B$3&amp;$B19,#REF!,0),MATCH(J$7,#REF!,0))=0)),"Ok",IF(AND(INDEX(#REF!,MATCH($B$3&amp;$B19,#REF!,0),MATCH(J$6,#REF!,0))&gt;0,INDEX(#REF!,MATCH($B$3&amp;$B19,#REF!,0),MATCH(J$7,#REF!,0)&gt;0)),"Ok","Check"))</f>
        <v>#REF!</v>
      </c>
      <c r="K19" s="20" t="e">
        <f>IF(AND((INDEX(#REF!,MATCH($B$3&amp;$B19,#REF!,0),MATCH(K$6,#REF!,0))=0),(INDEX(#REF!,MATCH($B$3&amp;$B19,#REF!,0),MATCH(K$7,#REF!,0))=0)),"Ok",IF(AND(INDEX(#REF!,MATCH($B$3&amp;$B19,#REF!,0),MATCH(K$6,#REF!,0))&gt;0,INDEX(#REF!,MATCH($B$3&amp;$B19,#REF!,0),MATCH(K$7,#REF!,0)&gt;0)),"Ok","Check"))</f>
        <v>#REF!</v>
      </c>
      <c r="L19" s="20" t="e">
        <f>IF(AND((INDEX(#REF!,MATCH($B$3&amp;$B19,#REF!,0),MATCH(L$6,#REF!,0))=0),(INDEX(#REF!,MATCH($B$3&amp;$B19,#REF!,0),MATCH(L$7,#REF!,0))=0)),"Ok",IF(AND(INDEX(#REF!,MATCH($B$3&amp;$B19,#REF!,0),MATCH(L$6,#REF!,0))&gt;0,INDEX(#REF!,MATCH($B$3&amp;$B19,#REF!,0),MATCH(L$7,#REF!,0)&gt;0)),"Ok","Check"))</f>
        <v>#REF!</v>
      </c>
      <c r="M19" s="20" t="e">
        <f t="shared" si="1"/>
        <v>#REF!</v>
      </c>
      <c r="N19" s="22" t="e">
        <f t="shared" si="0"/>
        <v>#REF!</v>
      </c>
      <c r="O19" s="20" t="e">
        <f>IF(AND((INDEX(#REF!,MATCH($B$3&amp;$B19,#REF!,0),MATCH(O$6,#REF!,0))=0),(INDEX(#REF!,MATCH($B$3&amp;$B19,#REF!,0),MATCH(O$7,#REF!,0))=0)),"Ok",IF(AND(INDEX(#REF!,MATCH($B$3&amp;$B19,#REF!,0),MATCH(O$6,#REF!,0))&gt;0,INDEX(#REF!,MATCH($B$3&amp;$B19,#REF!,0),MATCH(O$7,#REF!,0)&gt;0)),"Ok","Check"))</f>
        <v>#REF!</v>
      </c>
      <c r="P19" s="20" t="e">
        <f>IF(AND((INDEX(#REF!,MATCH($B$3&amp;$B19,#REF!,0),MATCH(P$6,#REF!,0))=0),(INDEX(#REF!,MATCH($B$3&amp;$B19,#REF!,0),MATCH(P$7,#REF!,0))=0)),"Ok",IF(AND(INDEX(#REF!,MATCH($B$3&amp;$B19,#REF!,0),MATCH(P$6,#REF!,0))&gt;0,INDEX(#REF!,MATCH($B$3&amp;$B19,#REF!,0),MATCH(P$7,#REF!,0)&gt;0)),"Ok","Check"))</f>
        <v>#REF!</v>
      </c>
      <c r="Q19" s="20" t="e">
        <f>IF(AND((INDEX(#REF!,MATCH($B$3&amp;$B19,#REF!,0),MATCH(Q$6,#REF!,0))=0),(INDEX(#REF!,MATCH($B$3&amp;$B19,#REF!,0),MATCH(Q$7,#REF!,0))=0)),"Ok",IF(AND(INDEX(#REF!,MATCH($B$3&amp;$B19,#REF!,0),MATCH(Q$6,#REF!,0))&gt;0,INDEX(#REF!,MATCH($B$3&amp;$B19,#REF!,0),MATCH(Q$7,#REF!,0)&gt;0)),"Ok","Check"))</f>
        <v>#REF!</v>
      </c>
      <c r="R19" s="20" t="e">
        <f>IF(AND((INDEX(#REF!,MATCH($B$3&amp;$B19,#REF!,0),MATCH(R$6,#REF!,0))=0),(INDEX(#REF!,MATCH($B$3&amp;$B19,#REF!,0),MATCH(R$7,#REF!,0))=0)),"Ok",IF(AND(INDEX(#REF!,MATCH($B$3&amp;$B19,#REF!,0),MATCH(R$6,#REF!,0))&gt;0,INDEX(#REF!,MATCH($B$3&amp;$B19,#REF!,0),MATCH(R$7,#REF!,0)&gt;0)),"Ok","Check"))</f>
        <v>#REF!</v>
      </c>
      <c r="S19" s="20" t="e">
        <f>IF(AND((INDEX(#REF!,MATCH($B$3&amp;$B19,#REF!,0),MATCH(S$6,#REF!,0))=0),(INDEX(#REF!,MATCH($B$3&amp;$B19,#REF!,0),MATCH(S$7,#REF!,0))=0)),"Ok",IF(AND(INDEX(#REF!,MATCH($B$3&amp;$B19,#REF!,0),MATCH(S$6,#REF!,0))&gt;0,INDEX(#REF!,MATCH($B$3&amp;$B19,#REF!,0),MATCH(S$7,#REF!,0)&gt;0)),"Ok","Check"))</f>
        <v>#REF!</v>
      </c>
      <c r="T19" s="20" t="e">
        <f>IF(AND((INDEX(#REF!,MATCH($B$3&amp;$B19,#REF!,0),MATCH(T$6,#REF!,0))=0),(INDEX(#REF!,MATCH($B$3&amp;$B19,#REF!,0),MATCH(T$7,#REF!,0))=0)),"Ok",IF(AND(INDEX(#REF!,MATCH($B$3&amp;$B19,#REF!,0),MATCH(T$6,#REF!,0))&gt;0,INDEX(#REF!,MATCH($B$3&amp;$B19,#REF!,0),MATCH(T$7,#REF!,0)&gt;0)),"Ok","Check"))</f>
        <v>#REF!</v>
      </c>
      <c r="U19" s="20" t="e">
        <f>IF(AND((INDEX(#REF!,MATCH($B$3&amp;$B19,#REF!,0),MATCH(U$6,#REF!,0))=0),(INDEX(#REF!,MATCH($B$3&amp;$B19,#REF!,0),MATCH(U$7,#REF!,0))=0)),"Ok",IF(AND(INDEX(#REF!,MATCH($B$3&amp;$B19,#REF!,0),MATCH(U$6,#REF!,0))&gt;0,INDEX(#REF!,MATCH($B$3&amp;$B19,#REF!,0),MATCH(U$7,#REF!,0)&gt;0)),"Ok","Check"))</f>
        <v>#REF!</v>
      </c>
      <c r="V19" s="20" t="e">
        <f>IF(AND((INDEX(#REF!,MATCH($B$3&amp;$B19,#REF!,0),MATCH(V$6,#REF!,0))=0),(INDEX(#REF!,MATCH($B$3&amp;$B19,#REF!,0),MATCH(V$7,#REF!,0))=0)),"Ok",IF(AND(INDEX(#REF!,MATCH($B$3&amp;$B19,#REF!,0),MATCH(V$6,#REF!,0))&gt;0,INDEX(#REF!,MATCH($B$3&amp;$B19,#REF!,0),MATCH(V$7,#REF!,0)&gt;0)),"Ok","Check"))</f>
        <v>#REF!</v>
      </c>
      <c r="W19" s="20" t="e">
        <f>IF(AND((INDEX(#REF!,MATCH($B$3&amp;$B19,#REF!,0),MATCH(W$6,#REF!,0))=0),(INDEX(#REF!,MATCH($B$3&amp;$B19,#REF!,0),MATCH(W$7,#REF!,0))=0)),"Ok",IF(AND(INDEX(#REF!,MATCH($B$3&amp;$B19,#REF!,0),MATCH(W$6,#REF!,0))&gt;0,INDEX(#REF!,MATCH($B$3&amp;$B19,#REF!,0),MATCH(W$7,#REF!,0)&gt;0)),"Ok","Check"))</f>
        <v>#REF!</v>
      </c>
      <c r="X19" s="20" t="e">
        <f>IF(AND((INDEX(#REF!,MATCH($B$3&amp;$B19,#REF!,0),MATCH(X$6,#REF!,0))=0),(INDEX(#REF!,MATCH($B$3&amp;$B19,#REF!,0),MATCH(X$7,#REF!,0))=0)),"Ok",IF(AND(INDEX(#REF!,MATCH($B$3&amp;$B19,#REF!,0),MATCH(X$6,#REF!,0))&gt;0,INDEX(#REF!,MATCH($B$3&amp;$B19,#REF!,0),MATCH(X$7,#REF!,0)&gt;0)),"Ok","Check"))</f>
        <v>#REF!</v>
      </c>
      <c r="Y19" s="20" t="e">
        <f t="shared" si="2"/>
        <v>#REF!</v>
      </c>
      <c r="Z19" s="22" t="e">
        <f t="shared" si="2"/>
        <v>#REF!</v>
      </c>
      <c r="AA19" s="20" t="e">
        <f>IF(AND((INDEX(#REF!,MATCH($B$3&amp;$B19,#REF!,0),MATCH(AA$6,#REF!,0))=0),(INDEX(#REF!,MATCH($B$3&amp;$B19,#REF!,0),MATCH(AA$7,#REF!,0))=0)),"Ok",IF(AND(INDEX(#REF!,MATCH($B$3&amp;$B19,#REF!,0),MATCH(AA$6,#REF!,0))&gt;0,INDEX(#REF!,MATCH($B$3&amp;$B19,#REF!,0),MATCH(AA$7,#REF!,0)&gt;0)),"Ok","Check"))</f>
        <v>#REF!</v>
      </c>
      <c r="AB19" s="20" t="e">
        <f>IF(AND((INDEX(#REF!,MATCH($B$3&amp;$B19,#REF!,0),MATCH(AB$6,#REF!,0))=0),(INDEX(#REF!,MATCH($B$3&amp;$B19,#REF!,0),MATCH(AB$7,#REF!,0))=0)),"Ok",IF(AND(INDEX(#REF!,MATCH($B$3&amp;$B19,#REF!,0),MATCH(AB$6,#REF!,0))&gt;0,INDEX(#REF!,MATCH($B$3&amp;$B19,#REF!,0),MATCH(AB$7,#REF!,0)&gt;0)),"Ok","Check"))</f>
        <v>#REF!</v>
      </c>
      <c r="AC19" s="20" t="e">
        <f>IF(AND((INDEX(#REF!,MATCH($B$3&amp;$B19,#REF!,0),MATCH(AC$6,#REF!,0))=0),(INDEX(#REF!,MATCH($B$3&amp;$B19,#REF!,0),MATCH(AC$7,#REF!,0))=0)),"Ok",IF(AND(INDEX(#REF!,MATCH($B$3&amp;$B19,#REF!,0),MATCH(AC$6,#REF!,0))&gt;0,INDEX(#REF!,MATCH($B$3&amp;$B19,#REF!,0),MATCH(AC$7,#REF!,0)&gt;0)),"Ok","Check"))</f>
        <v>#REF!</v>
      </c>
      <c r="AD19" s="20" t="e">
        <f>IF(AND((INDEX(#REF!,MATCH($B$3&amp;$B19,#REF!,0),MATCH(AD$6,#REF!,0))=0),(INDEX(#REF!,MATCH($B$3&amp;$B19,#REF!,0),MATCH(AD$7,#REF!,0))=0)),"Ok",IF(AND(INDEX(#REF!,MATCH($B$3&amp;$B19,#REF!,0),MATCH(AD$6,#REF!,0))&gt;0,INDEX(#REF!,MATCH($B$3&amp;$B19,#REF!,0),MATCH(AD$7,#REF!,0)&gt;0)),"Ok","Check"))</f>
        <v>#REF!</v>
      </c>
      <c r="AE19" s="20" t="e">
        <f>IF(AND((INDEX(#REF!,MATCH($B$3&amp;$B19,#REF!,0),MATCH(AE$6,#REF!,0))=0),(INDEX(#REF!,MATCH($B$3&amp;$B19,#REF!,0),MATCH(AE$7,#REF!,0))=0)),"Ok",IF(AND(INDEX(#REF!,MATCH($B$3&amp;$B19,#REF!,0),MATCH(AE$6,#REF!,0))&gt;0,INDEX(#REF!,MATCH($B$3&amp;$B19,#REF!,0),MATCH(AE$7,#REF!,0)&gt;0)),"Ok","Check"))</f>
        <v>#REF!</v>
      </c>
      <c r="AF19" s="20" t="e">
        <f>IF(AND((INDEX(#REF!,MATCH($B$3&amp;$B19,#REF!,0),MATCH(AF$6,#REF!,0))=0),(INDEX(#REF!,MATCH($B$3&amp;$B19,#REF!,0),MATCH(AF$7,#REF!,0))=0)),"Ok",IF(AND(INDEX(#REF!,MATCH($B$3&amp;$B19,#REF!,0),MATCH(AF$6,#REF!,0))&gt;0,INDEX(#REF!,MATCH($B$3&amp;$B19,#REF!,0),MATCH(AF$7,#REF!,0)&gt;0)),"Ok","Check"))</f>
        <v>#REF!</v>
      </c>
      <c r="AG19" s="20" t="e">
        <f>IF(AND((INDEX(#REF!,MATCH($B$3&amp;$B19,#REF!,0),MATCH(AG$6,#REF!,0))=0),(INDEX(#REF!,MATCH($B$3&amp;$B19,#REF!,0),MATCH(AG$7,#REF!,0))=0)),"Ok",IF(AND(INDEX(#REF!,MATCH($B$3&amp;$B19,#REF!,0),MATCH(AG$6,#REF!,0))&gt;0,INDEX(#REF!,MATCH($B$3&amp;$B19,#REF!,0),MATCH(AG$7,#REF!,0)&gt;0)),"Ok","Check"))</f>
        <v>#REF!</v>
      </c>
      <c r="AH19" s="20" t="e">
        <f>IF(AND((INDEX(#REF!,MATCH($B$3&amp;$B19,#REF!,0),MATCH(AH$6,#REF!,0))=0),(INDEX(#REF!,MATCH($B$3&amp;$B19,#REF!,0),MATCH(AH$7,#REF!,0))=0)),"Ok",IF(AND(INDEX(#REF!,MATCH($B$3&amp;$B19,#REF!,0),MATCH(AH$6,#REF!,0))&gt;0,INDEX(#REF!,MATCH($B$3&amp;$B19,#REF!,0),MATCH(AH$7,#REF!,0)&gt;0)),"Ok","Check"))</f>
        <v>#REF!</v>
      </c>
      <c r="AI19" s="20" t="e">
        <f>IF(AND((INDEX(#REF!,MATCH($B$3&amp;$B19,#REF!,0),MATCH(AI$6,#REF!,0))=0),(INDEX(#REF!,MATCH($B$3&amp;$B19,#REF!,0),MATCH(AI$7,#REF!,0))=0)),"Ok",IF(AND(INDEX(#REF!,MATCH($B$3&amp;$B19,#REF!,0),MATCH(AI$6,#REF!,0))&gt;0,INDEX(#REF!,MATCH($B$3&amp;$B19,#REF!,0),MATCH(AI$7,#REF!,0)&gt;0)),"Ok","Check"))</f>
        <v>#REF!</v>
      </c>
      <c r="AJ19" s="20" t="e">
        <f>IF(AND((INDEX(#REF!,MATCH($B$3&amp;$B19,#REF!,0),MATCH(AJ$6,#REF!,0))=0),(INDEX(#REF!,MATCH($B$3&amp;$B19,#REF!,0),MATCH(AJ$7,#REF!,0))=0)),"Ok",IF(AND(INDEX(#REF!,MATCH($B$3&amp;$B19,#REF!,0),MATCH(AJ$6,#REF!,0))&gt;0,INDEX(#REF!,MATCH($B$3&amp;$B19,#REF!,0),MATCH(AJ$7,#REF!,0)&gt;0)),"Ok","Check"))</f>
        <v>#REF!</v>
      </c>
      <c r="AK19" s="20" t="e">
        <f>IF(AND((INDEX(#REF!,MATCH($B$3&amp;$B19,#REF!,0),MATCH(AK$6,#REF!,0))=0),(INDEX(#REF!,MATCH($B$3&amp;$B19,#REF!,0),MATCH(AK$7,#REF!,0))=0)),"Ok",IF(AND(INDEX(#REF!,MATCH($B$3&amp;$B19,#REF!,0),MATCH(AK$6,#REF!,0))&gt;0,INDEX(#REF!,MATCH($B$3&amp;$B19,#REF!,0),MATCH(AK$7,#REF!,0)&gt;0)),"Ok","Check"))</f>
        <v>#REF!</v>
      </c>
      <c r="AL19" s="20" t="e">
        <f>IF(AND((INDEX(#REF!,MATCH($B$3&amp;$B19,#REF!,0),MATCH(AL$6,#REF!,0))=0),(INDEX(#REF!,MATCH($B$3&amp;$B19,#REF!,0),MATCH(AL$7,#REF!,0))=0)),"Ok",IF(AND(INDEX(#REF!,MATCH($B$3&amp;$B19,#REF!,0),MATCH(AL$6,#REF!,0))&gt;0,INDEX(#REF!,MATCH($B$3&amp;$B19,#REF!,0),MATCH(AL$7,#REF!,0)&gt;0)),"Ok","Check"))</f>
        <v>#REF!</v>
      </c>
      <c r="AM19" s="20" t="e">
        <f t="shared" si="3"/>
        <v>#REF!</v>
      </c>
      <c r="AN19" s="21" t="e">
        <f t="shared" si="3"/>
        <v>#REF!</v>
      </c>
      <c r="AO19" s="20" t="e">
        <f>IF(AND((INDEX(#REF!,MATCH($B$3&amp;$B19,#REF!,0),MATCH(AO$6,#REF!,0))=0),(INDEX(#REF!,MATCH($B$3&amp;$B19,#REF!,0),MATCH(AO$7,#REF!,0))=0)),"Ok",IF(AND(INDEX(#REF!,MATCH($B$3&amp;$B19,#REF!,0),MATCH(AO$6,#REF!,0))&gt;0,INDEX(#REF!,MATCH($B$3&amp;$B19,#REF!,0),MATCH(AO$7,#REF!,0)&gt;0)),"Ok","Check"))</f>
        <v>#REF!</v>
      </c>
      <c r="AP19" s="20" t="e">
        <f>IF(AND((INDEX(#REF!,MATCH($B$3&amp;$B19,#REF!,0),MATCH(AP$6,#REF!,0))=0),(INDEX(#REF!,MATCH($B$3&amp;$B19,#REF!,0),MATCH(AP$7,#REF!,0))=0)),"Ok",IF(AND(INDEX(#REF!,MATCH($B$3&amp;$B19,#REF!,0),MATCH(AP$6,#REF!,0))&gt;0,INDEX(#REF!,MATCH($B$3&amp;$B19,#REF!,0),MATCH(AP$7,#REF!,0)&gt;0)),"Ok","Check"))</f>
        <v>#REF!</v>
      </c>
    </row>
    <row r="20" spans="1:42" ht="15.75" x14ac:dyDescent="0.25">
      <c r="A20" s="1">
        <v>13</v>
      </c>
      <c r="B20" s="1" t="s">
        <v>15</v>
      </c>
      <c r="C20" s="20" t="e">
        <f>IF(AND((INDEX(#REF!,MATCH($B$3&amp;$B20,#REF!,0),MATCH(C$6,#REF!,0))=0),(INDEX(#REF!,MATCH($B$3&amp;$B20,#REF!,0),MATCH(C$7,#REF!,0))=0)),"Ok",IF(AND(INDEX(#REF!,MATCH($B$3&amp;$B20,#REF!,0),MATCH(C$6,#REF!,0))&gt;0,INDEX(#REF!,MATCH($B$3&amp;$B20,#REF!,0),MATCH(C$7,#REF!,0)&gt;0)),"Ok","Check"))</f>
        <v>#REF!</v>
      </c>
      <c r="D20" s="20" t="e">
        <f>IF(AND((INDEX(#REF!,MATCH($B$3&amp;$B20,#REF!,0),MATCH(D$6,#REF!,0))=0),(INDEX(#REF!,MATCH($B$3&amp;$B20,#REF!,0),MATCH(D$7,#REF!,0))=0)),"Ok",IF(AND(INDEX(#REF!,MATCH($B$3&amp;$B20,#REF!,0),MATCH(D$6,#REF!,0))&gt;0,INDEX(#REF!,MATCH($B$3&amp;$B20,#REF!,0),MATCH(D$7,#REF!,0)&gt;0)),"Ok","Check"))</f>
        <v>#REF!</v>
      </c>
      <c r="E20" s="20" t="e">
        <f>IF(AND((INDEX(#REF!,MATCH($B$3&amp;$B20,#REF!,0),MATCH(E$6,#REF!,0))=0),(INDEX(#REF!,MATCH($B$3&amp;$B20,#REF!,0),MATCH(E$7,#REF!,0))=0)),"Ok",IF(AND(INDEX(#REF!,MATCH($B$3&amp;$B20,#REF!,0),MATCH(E$6,#REF!,0))&gt;0,INDEX(#REF!,MATCH($B$3&amp;$B20,#REF!,0),MATCH(E$7,#REF!,0)&gt;0)),"Ok","Check"))</f>
        <v>#REF!</v>
      </c>
      <c r="F20" s="20" t="e">
        <f>IF(AND((INDEX(#REF!,MATCH($B$3&amp;$B20,#REF!,0),MATCH(F$6,#REF!,0))=0),(INDEX(#REF!,MATCH($B$3&amp;$B20,#REF!,0),MATCH(F$7,#REF!,0))=0)),"Ok",IF(AND(INDEX(#REF!,MATCH($B$3&amp;$B20,#REF!,0),MATCH(F$6,#REF!,0))&gt;0,INDEX(#REF!,MATCH($B$3&amp;$B20,#REF!,0),MATCH(F$7,#REF!,0)&gt;0)),"Ok","Check"))</f>
        <v>#REF!</v>
      </c>
      <c r="G20" s="20" t="e">
        <f>IF(AND((INDEX(#REF!,MATCH($B$3&amp;$B20,#REF!,0),MATCH(G$6,#REF!,0))=0),(INDEX(#REF!,MATCH($B$3&amp;$B20,#REF!,0),MATCH(G$7,#REF!,0))=0)),"Ok",IF(AND(INDEX(#REF!,MATCH($B$3&amp;$B20,#REF!,0),MATCH(G$6,#REF!,0))&gt;0,INDEX(#REF!,MATCH($B$3&amp;$B20,#REF!,0),MATCH(G$7,#REF!,0)&gt;0)),"Ok","Check"))</f>
        <v>#REF!</v>
      </c>
      <c r="H20" s="20" t="e">
        <f>IF(AND((INDEX(#REF!,MATCH($B$3&amp;$B20,#REF!,0),MATCH(H$6,#REF!,0))=0),(INDEX(#REF!,MATCH($B$3&amp;$B20,#REF!,0),MATCH(H$7,#REF!,0))=0)),"Ok",IF(AND(INDEX(#REF!,MATCH($B$3&amp;$B20,#REF!,0),MATCH(H$6,#REF!,0))&gt;0,INDEX(#REF!,MATCH($B$3&amp;$B20,#REF!,0),MATCH(H$7,#REF!,0)&gt;0)),"Ok","Check"))</f>
        <v>#REF!</v>
      </c>
      <c r="I20" s="20" t="e">
        <f>IF(AND((INDEX(#REF!,MATCH($B$3&amp;$B20,#REF!,0),MATCH(I$6,#REF!,0))=0),(INDEX(#REF!,MATCH($B$3&amp;$B20,#REF!,0),MATCH(I$7,#REF!,0))=0)),"Ok",IF(AND(INDEX(#REF!,MATCH($B$3&amp;$B20,#REF!,0),MATCH(I$6,#REF!,0))&gt;0,INDEX(#REF!,MATCH($B$3&amp;$B20,#REF!,0),MATCH(I$7,#REF!,0)&gt;0)),"Ok","Check"))</f>
        <v>#REF!</v>
      </c>
      <c r="J20" s="20" t="e">
        <f>IF(AND((INDEX(#REF!,MATCH($B$3&amp;$B20,#REF!,0),MATCH(J$6,#REF!,0))=0),(INDEX(#REF!,MATCH($B$3&amp;$B20,#REF!,0),MATCH(J$7,#REF!,0))=0)),"Ok",IF(AND(INDEX(#REF!,MATCH($B$3&amp;$B20,#REF!,0),MATCH(J$6,#REF!,0))&gt;0,INDEX(#REF!,MATCH($B$3&amp;$B20,#REF!,0),MATCH(J$7,#REF!,0)&gt;0)),"Ok","Check"))</f>
        <v>#REF!</v>
      </c>
      <c r="K20" s="20" t="e">
        <f>IF(AND((INDEX(#REF!,MATCH($B$3&amp;$B20,#REF!,0),MATCH(K$6,#REF!,0))=0),(INDEX(#REF!,MATCH($B$3&amp;$B20,#REF!,0),MATCH(K$7,#REF!,0))=0)),"Ok",IF(AND(INDEX(#REF!,MATCH($B$3&amp;$B20,#REF!,0),MATCH(K$6,#REF!,0))&gt;0,INDEX(#REF!,MATCH($B$3&amp;$B20,#REF!,0),MATCH(K$7,#REF!,0)&gt;0)),"Ok","Check"))</f>
        <v>#REF!</v>
      </c>
      <c r="L20" s="20" t="e">
        <f>IF(AND((INDEX(#REF!,MATCH($B$3&amp;$B20,#REF!,0),MATCH(L$6,#REF!,0))=0),(INDEX(#REF!,MATCH($B$3&amp;$B20,#REF!,0),MATCH(L$7,#REF!,0))=0)),"Ok",IF(AND(INDEX(#REF!,MATCH($B$3&amp;$B20,#REF!,0),MATCH(L$6,#REF!,0))&gt;0,INDEX(#REF!,MATCH($B$3&amp;$B20,#REF!,0),MATCH(L$7,#REF!,0)&gt;0)),"Ok","Check"))</f>
        <v>#REF!</v>
      </c>
      <c r="M20" s="20" t="e">
        <f t="shared" si="1"/>
        <v>#REF!</v>
      </c>
      <c r="N20" s="22" t="e">
        <f t="shared" si="0"/>
        <v>#REF!</v>
      </c>
      <c r="O20" s="20" t="e">
        <f>IF(AND((INDEX(#REF!,MATCH($B$3&amp;$B20,#REF!,0),MATCH(O$6,#REF!,0))=0),(INDEX(#REF!,MATCH($B$3&amp;$B20,#REF!,0),MATCH(O$7,#REF!,0))=0)),"Ok",IF(AND(INDEX(#REF!,MATCH($B$3&amp;$B20,#REF!,0),MATCH(O$6,#REF!,0))&gt;0,INDEX(#REF!,MATCH($B$3&amp;$B20,#REF!,0),MATCH(O$7,#REF!,0)&gt;0)),"Ok","Check"))</f>
        <v>#REF!</v>
      </c>
      <c r="P20" s="20" t="e">
        <f>IF(AND((INDEX(#REF!,MATCH($B$3&amp;$B20,#REF!,0),MATCH(P$6,#REF!,0))=0),(INDEX(#REF!,MATCH($B$3&amp;$B20,#REF!,0),MATCH(P$7,#REF!,0))=0)),"Ok",IF(AND(INDEX(#REF!,MATCH($B$3&amp;$B20,#REF!,0),MATCH(P$6,#REF!,0))&gt;0,INDEX(#REF!,MATCH($B$3&amp;$B20,#REF!,0),MATCH(P$7,#REF!,0)&gt;0)),"Ok","Check"))</f>
        <v>#REF!</v>
      </c>
      <c r="Q20" s="20" t="e">
        <f>IF(AND((INDEX(#REF!,MATCH($B$3&amp;$B20,#REF!,0),MATCH(Q$6,#REF!,0))=0),(INDEX(#REF!,MATCH($B$3&amp;$B20,#REF!,0),MATCH(Q$7,#REF!,0))=0)),"Ok",IF(AND(INDEX(#REF!,MATCH($B$3&amp;$B20,#REF!,0),MATCH(Q$6,#REF!,0))&gt;0,INDEX(#REF!,MATCH($B$3&amp;$B20,#REF!,0),MATCH(Q$7,#REF!,0)&gt;0)),"Ok","Check"))</f>
        <v>#REF!</v>
      </c>
      <c r="R20" s="20" t="e">
        <f>IF(AND((INDEX(#REF!,MATCH($B$3&amp;$B20,#REF!,0),MATCH(R$6,#REF!,0))=0),(INDEX(#REF!,MATCH($B$3&amp;$B20,#REF!,0),MATCH(R$7,#REF!,0))=0)),"Ok",IF(AND(INDEX(#REF!,MATCH($B$3&amp;$B20,#REF!,0),MATCH(R$6,#REF!,0))&gt;0,INDEX(#REF!,MATCH($B$3&amp;$B20,#REF!,0),MATCH(R$7,#REF!,0)&gt;0)),"Ok","Check"))</f>
        <v>#REF!</v>
      </c>
      <c r="S20" s="20" t="e">
        <f>IF(AND((INDEX(#REF!,MATCH($B$3&amp;$B20,#REF!,0),MATCH(S$6,#REF!,0))=0),(INDEX(#REF!,MATCH($B$3&amp;$B20,#REF!,0),MATCH(S$7,#REF!,0))=0)),"Ok",IF(AND(INDEX(#REF!,MATCH($B$3&amp;$B20,#REF!,0),MATCH(S$6,#REF!,0))&gt;0,INDEX(#REF!,MATCH($B$3&amp;$B20,#REF!,0),MATCH(S$7,#REF!,0)&gt;0)),"Ok","Check"))</f>
        <v>#REF!</v>
      </c>
      <c r="T20" s="20" t="e">
        <f>IF(AND((INDEX(#REF!,MATCH($B$3&amp;$B20,#REF!,0),MATCH(T$6,#REF!,0))=0),(INDEX(#REF!,MATCH($B$3&amp;$B20,#REF!,0),MATCH(T$7,#REF!,0))=0)),"Ok",IF(AND(INDEX(#REF!,MATCH($B$3&amp;$B20,#REF!,0),MATCH(T$6,#REF!,0))&gt;0,INDEX(#REF!,MATCH($B$3&amp;$B20,#REF!,0),MATCH(T$7,#REF!,0)&gt;0)),"Ok","Check"))</f>
        <v>#REF!</v>
      </c>
      <c r="U20" s="20" t="e">
        <f>IF(AND((INDEX(#REF!,MATCH($B$3&amp;$B20,#REF!,0),MATCH(U$6,#REF!,0))=0),(INDEX(#REF!,MATCH($B$3&amp;$B20,#REF!,0),MATCH(U$7,#REF!,0))=0)),"Ok",IF(AND(INDEX(#REF!,MATCH($B$3&amp;$B20,#REF!,0),MATCH(U$6,#REF!,0))&gt;0,INDEX(#REF!,MATCH($B$3&amp;$B20,#REF!,0),MATCH(U$7,#REF!,0)&gt;0)),"Ok","Check"))</f>
        <v>#REF!</v>
      </c>
      <c r="V20" s="20" t="e">
        <f>IF(AND((INDEX(#REF!,MATCH($B$3&amp;$B20,#REF!,0),MATCH(V$6,#REF!,0))=0),(INDEX(#REF!,MATCH($B$3&amp;$B20,#REF!,0),MATCH(V$7,#REF!,0))=0)),"Ok",IF(AND(INDEX(#REF!,MATCH($B$3&amp;$B20,#REF!,0),MATCH(V$6,#REF!,0))&gt;0,INDEX(#REF!,MATCH($B$3&amp;$B20,#REF!,0),MATCH(V$7,#REF!,0)&gt;0)),"Ok","Check"))</f>
        <v>#REF!</v>
      </c>
      <c r="W20" s="20" t="e">
        <f>IF(AND((INDEX(#REF!,MATCH($B$3&amp;$B20,#REF!,0),MATCH(W$6,#REF!,0))=0),(INDEX(#REF!,MATCH($B$3&amp;$B20,#REF!,0),MATCH(W$7,#REF!,0))=0)),"Ok",IF(AND(INDEX(#REF!,MATCH($B$3&amp;$B20,#REF!,0),MATCH(W$6,#REF!,0))&gt;0,INDEX(#REF!,MATCH($B$3&amp;$B20,#REF!,0),MATCH(W$7,#REF!,0)&gt;0)),"Ok","Check"))</f>
        <v>#REF!</v>
      </c>
      <c r="X20" s="20" t="e">
        <f>IF(AND((INDEX(#REF!,MATCH($B$3&amp;$B20,#REF!,0),MATCH(X$6,#REF!,0))=0),(INDEX(#REF!,MATCH($B$3&amp;$B20,#REF!,0),MATCH(X$7,#REF!,0))=0)),"Ok",IF(AND(INDEX(#REF!,MATCH($B$3&amp;$B20,#REF!,0),MATCH(X$6,#REF!,0))&gt;0,INDEX(#REF!,MATCH($B$3&amp;$B20,#REF!,0),MATCH(X$7,#REF!,0)&gt;0)),"Ok","Check"))</f>
        <v>#REF!</v>
      </c>
      <c r="Y20" s="20" t="e">
        <f t="shared" si="2"/>
        <v>#REF!</v>
      </c>
      <c r="Z20" s="22" t="e">
        <f t="shared" si="2"/>
        <v>#REF!</v>
      </c>
      <c r="AA20" s="20" t="e">
        <f>IF(AND((INDEX(#REF!,MATCH($B$3&amp;$B20,#REF!,0),MATCH(AA$6,#REF!,0))=0),(INDEX(#REF!,MATCH($B$3&amp;$B20,#REF!,0),MATCH(AA$7,#REF!,0))=0)),"Ok",IF(AND(INDEX(#REF!,MATCH($B$3&amp;$B20,#REF!,0),MATCH(AA$6,#REF!,0))&gt;0,INDEX(#REF!,MATCH($B$3&amp;$B20,#REF!,0),MATCH(AA$7,#REF!,0)&gt;0)),"Ok","Check"))</f>
        <v>#REF!</v>
      </c>
      <c r="AB20" s="20" t="e">
        <f>IF(AND((INDEX(#REF!,MATCH($B$3&amp;$B20,#REF!,0),MATCH(AB$6,#REF!,0))=0),(INDEX(#REF!,MATCH($B$3&amp;$B20,#REF!,0),MATCH(AB$7,#REF!,0))=0)),"Ok",IF(AND(INDEX(#REF!,MATCH($B$3&amp;$B20,#REF!,0),MATCH(AB$6,#REF!,0))&gt;0,INDEX(#REF!,MATCH($B$3&amp;$B20,#REF!,0),MATCH(AB$7,#REF!,0)&gt;0)),"Ok","Check"))</f>
        <v>#REF!</v>
      </c>
      <c r="AC20" s="20" t="e">
        <f>IF(AND((INDEX(#REF!,MATCH($B$3&amp;$B20,#REF!,0),MATCH(AC$6,#REF!,0))=0),(INDEX(#REF!,MATCH($B$3&amp;$B20,#REF!,0),MATCH(AC$7,#REF!,0))=0)),"Ok",IF(AND(INDEX(#REF!,MATCH($B$3&amp;$B20,#REF!,0),MATCH(AC$6,#REF!,0))&gt;0,INDEX(#REF!,MATCH($B$3&amp;$B20,#REF!,0),MATCH(AC$7,#REF!,0)&gt;0)),"Ok","Check"))</f>
        <v>#REF!</v>
      </c>
      <c r="AD20" s="20" t="e">
        <f>IF(AND((INDEX(#REF!,MATCH($B$3&amp;$B20,#REF!,0),MATCH(AD$6,#REF!,0))=0),(INDEX(#REF!,MATCH($B$3&amp;$B20,#REF!,0),MATCH(AD$7,#REF!,0))=0)),"Ok",IF(AND(INDEX(#REF!,MATCH($B$3&amp;$B20,#REF!,0),MATCH(AD$6,#REF!,0))&gt;0,INDEX(#REF!,MATCH($B$3&amp;$B20,#REF!,0),MATCH(AD$7,#REF!,0)&gt;0)),"Ok","Check"))</f>
        <v>#REF!</v>
      </c>
      <c r="AE20" s="20" t="e">
        <f>IF(AND((INDEX(#REF!,MATCH($B$3&amp;$B20,#REF!,0),MATCH(AE$6,#REF!,0))=0),(INDEX(#REF!,MATCH($B$3&amp;$B20,#REF!,0),MATCH(AE$7,#REF!,0))=0)),"Ok",IF(AND(INDEX(#REF!,MATCH($B$3&amp;$B20,#REF!,0),MATCH(AE$6,#REF!,0))&gt;0,INDEX(#REF!,MATCH($B$3&amp;$B20,#REF!,0),MATCH(AE$7,#REF!,0)&gt;0)),"Ok","Check"))</f>
        <v>#REF!</v>
      </c>
      <c r="AF20" s="20" t="e">
        <f>IF(AND((INDEX(#REF!,MATCH($B$3&amp;$B20,#REF!,0),MATCH(AF$6,#REF!,0))=0),(INDEX(#REF!,MATCH($B$3&amp;$B20,#REF!,0),MATCH(AF$7,#REF!,0))=0)),"Ok",IF(AND(INDEX(#REF!,MATCH($B$3&amp;$B20,#REF!,0),MATCH(AF$6,#REF!,0))&gt;0,INDEX(#REF!,MATCH($B$3&amp;$B20,#REF!,0),MATCH(AF$7,#REF!,0)&gt;0)),"Ok","Check"))</f>
        <v>#REF!</v>
      </c>
      <c r="AG20" s="20" t="e">
        <f>IF(AND((INDEX(#REF!,MATCH($B$3&amp;$B20,#REF!,0),MATCH(AG$6,#REF!,0))=0),(INDEX(#REF!,MATCH($B$3&amp;$B20,#REF!,0),MATCH(AG$7,#REF!,0))=0)),"Ok",IF(AND(INDEX(#REF!,MATCH($B$3&amp;$B20,#REF!,0),MATCH(AG$6,#REF!,0))&gt;0,INDEX(#REF!,MATCH($B$3&amp;$B20,#REF!,0),MATCH(AG$7,#REF!,0)&gt;0)),"Ok","Check"))</f>
        <v>#REF!</v>
      </c>
      <c r="AH20" s="20" t="e">
        <f>IF(AND((INDEX(#REF!,MATCH($B$3&amp;$B20,#REF!,0),MATCH(AH$6,#REF!,0))=0),(INDEX(#REF!,MATCH($B$3&amp;$B20,#REF!,0),MATCH(AH$7,#REF!,0))=0)),"Ok",IF(AND(INDEX(#REF!,MATCH($B$3&amp;$B20,#REF!,0),MATCH(AH$6,#REF!,0))&gt;0,INDEX(#REF!,MATCH($B$3&amp;$B20,#REF!,0),MATCH(AH$7,#REF!,0)&gt;0)),"Ok","Check"))</f>
        <v>#REF!</v>
      </c>
      <c r="AI20" s="20" t="e">
        <f>IF(AND((INDEX(#REF!,MATCH($B$3&amp;$B20,#REF!,0),MATCH(AI$6,#REF!,0))=0),(INDEX(#REF!,MATCH($B$3&amp;$B20,#REF!,0),MATCH(AI$7,#REF!,0))=0)),"Ok",IF(AND(INDEX(#REF!,MATCH($B$3&amp;$B20,#REF!,0),MATCH(AI$6,#REF!,0))&gt;0,INDEX(#REF!,MATCH($B$3&amp;$B20,#REF!,0),MATCH(AI$7,#REF!,0)&gt;0)),"Ok","Check"))</f>
        <v>#REF!</v>
      </c>
      <c r="AJ20" s="20" t="e">
        <f>IF(AND((INDEX(#REF!,MATCH($B$3&amp;$B20,#REF!,0),MATCH(AJ$6,#REF!,0))=0),(INDEX(#REF!,MATCH($B$3&amp;$B20,#REF!,0),MATCH(AJ$7,#REF!,0))=0)),"Ok",IF(AND(INDEX(#REF!,MATCH($B$3&amp;$B20,#REF!,0),MATCH(AJ$6,#REF!,0))&gt;0,INDEX(#REF!,MATCH($B$3&amp;$B20,#REF!,0),MATCH(AJ$7,#REF!,0)&gt;0)),"Ok","Check"))</f>
        <v>#REF!</v>
      </c>
      <c r="AK20" s="20" t="e">
        <f>IF(AND((INDEX(#REF!,MATCH($B$3&amp;$B20,#REF!,0),MATCH(AK$6,#REF!,0))=0),(INDEX(#REF!,MATCH($B$3&amp;$B20,#REF!,0),MATCH(AK$7,#REF!,0))=0)),"Ok",IF(AND(INDEX(#REF!,MATCH($B$3&amp;$B20,#REF!,0),MATCH(AK$6,#REF!,0))&gt;0,INDEX(#REF!,MATCH($B$3&amp;$B20,#REF!,0),MATCH(AK$7,#REF!,0)&gt;0)),"Ok","Check"))</f>
        <v>#REF!</v>
      </c>
      <c r="AL20" s="20" t="e">
        <f>IF(AND((INDEX(#REF!,MATCH($B$3&amp;$B20,#REF!,0),MATCH(AL$6,#REF!,0))=0),(INDEX(#REF!,MATCH($B$3&amp;$B20,#REF!,0),MATCH(AL$7,#REF!,0))=0)),"Ok",IF(AND(INDEX(#REF!,MATCH($B$3&amp;$B20,#REF!,0),MATCH(AL$6,#REF!,0))&gt;0,INDEX(#REF!,MATCH($B$3&amp;$B20,#REF!,0),MATCH(AL$7,#REF!,0)&gt;0)),"Ok","Check"))</f>
        <v>#REF!</v>
      </c>
      <c r="AM20" s="20" t="e">
        <f t="shared" si="3"/>
        <v>#REF!</v>
      </c>
      <c r="AN20" s="21" t="e">
        <f t="shared" si="3"/>
        <v>#REF!</v>
      </c>
      <c r="AO20" s="20" t="e">
        <f>IF(AND((INDEX(#REF!,MATCH($B$3&amp;$B20,#REF!,0),MATCH(AO$6,#REF!,0))=0),(INDEX(#REF!,MATCH($B$3&amp;$B20,#REF!,0),MATCH(AO$7,#REF!,0))=0)),"Ok",IF(AND(INDEX(#REF!,MATCH($B$3&amp;$B20,#REF!,0),MATCH(AO$6,#REF!,0))&gt;0,INDEX(#REF!,MATCH($B$3&amp;$B20,#REF!,0),MATCH(AO$7,#REF!,0)&gt;0)),"Ok","Check"))</f>
        <v>#REF!</v>
      </c>
      <c r="AP20" s="20" t="e">
        <f>IF(AND((INDEX(#REF!,MATCH($B$3&amp;$B20,#REF!,0),MATCH(AP$6,#REF!,0))=0),(INDEX(#REF!,MATCH($B$3&amp;$B20,#REF!,0),MATCH(AP$7,#REF!,0))=0)),"Ok",IF(AND(INDEX(#REF!,MATCH($B$3&amp;$B20,#REF!,0),MATCH(AP$6,#REF!,0))&gt;0,INDEX(#REF!,MATCH($B$3&amp;$B20,#REF!,0),MATCH(AP$7,#REF!,0)&gt;0)),"Ok","Check"))</f>
        <v>#REF!</v>
      </c>
    </row>
    <row r="21" spans="1:42" ht="15.75" x14ac:dyDescent="0.25">
      <c r="A21" s="1">
        <v>14</v>
      </c>
      <c r="B21" s="1" t="s">
        <v>16</v>
      </c>
      <c r="C21" s="20" t="e">
        <f>IF(AND((INDEX(#REF!,MATCH($B$3&amp;$B21,#REF!,0),MATCH(C$6,#REF!,0))=0),(INDEX(#REF!,MATCH($B$3&amp;$B21,#REF!,0),MATCH(C$7,#REF!,0))=0)),"Ok",IF(AND(INDEX(#REF!,MATCH($B$3&amp;$B21,#REF!,0),MATCH(C$6,#REF!,0))&gt;0,INDEX(#REF!,MATCH($B$3&amp;$B21,#REF!,0),MATCH(C$7,#REF!,0)&gt;0)),"Ok","Check"))</f>
        <v>#REF!</v>
      </c>
      <c r="D21" s="20" t="e">
        <f>IF(AND((INDEX(#REF!,MATCH($B$3&amp;$B21,#REF!,0),MATCH(D$6,#REF!,0))=0),(INDEX(#REF!,MATCH($B$3&amp;$B21,#REF!,0),MATCH(D$7,#REF!,0))=0)),"Ok",IF(AND(INDEX(#REF!,MATCH($B$3&amp;$B21,#REF!,0),MATCH(D$6,#REF!,0))&gt;0,INDEX(#REF!,MATCH($B$3&amp;$B21,#REF!,0),MATCH(D$7,#REF!,0)&gt;0)),"Ok","Check"))</f>
        <v>#REF!</v>
      </c>
      <c r="E21" s="20" t="e">
        <f>IF(AND((INDEX(#REF!,MATCH($B$3&amp;$B21,#REF!,0),MATCH(E$6,#REF!,0))=0),(INDEX(#REF!,MATCH($B$3&amp;$B21,#REF!,0),MATCH(E$7,#REF!,0))=0)),"Ok",IF(AND(INDEX(#REF!,MATCH($B$3&amp;$B21,#REF!,0),MATCH(E$6,#REF!,0))&gt;0,INDEX(#REF!,MATCH($B$3&amp;$B21,#REF!,0),MATCH(E$7,#REF!,0)&gt;0)),"Ok","Check"))</f>
        <v>#REF!</v>
      </c>
      <c r="F21" s="20" t="e">
        <f>IF(AND((INDEX(#REF!,MATCH($B$3&amp;$B21,#REF!,0),MATCH(F$6,#REF!,0))=0),(INDEX(#REF!,MATCH($B$3&amp;$B21,#REF!,0),MATCH(F$7,#REF!,0))=0)),"Ok",IF(AND(INDEX(#REF!,MATCH($B$3&amp;$B21,#REF!,0),MATCH(F$6,#REF!,0))&gt;0,INDEX(#REF!,MATCH($B$3&amp;$B21,#REF!,0),MATCH(F$7,#REF!,0)&gt;0)),"Ok","Check"))</f>
        <v>#REF!</v>
      </c>
      <c r="G21" s="20" t="e">
        <f>IF(AND((INDEX(#REF!,MATCH($B$3&amp;$B21,#REF!,0),MATCH(G$6,#REF!,0))=0),(INDEX(#REF!,MATCH($B$3&amp;$B21,#REF!,0),MATCH(G$7,#REF!,0))=0)),"Ok",IF(AND(INDEX(#REF!,MATCH($B$3&amp;$B21,#REF!,0),MATCH(G$6,#REF!,0))&gt;0,INDEX(#REF!,MATCH($B$3&amp;$B21,#REF!,0),MATCH(G$7,#REF!,0)&gt;0)),"Ok","Check"))</f>
        <v>#REF!</v>
      </c>
      <c r="H21" s="20" t="e">
        <f>IF(AND((INDEX(#REF!,MATCH($B$3&amp;$B21,#REF!,0),MATCH(H$6,#REF!,0))=0),(INDEX(#REF!,MATCH($B$3&amp;$B21,#REF!,0),MATCH(H$7,#REF!,0))=0)),"Ok",IF(AND(INDEX(#REF!,MATCH($B$3&amp;$B21,#REF!,0),MATCH(H$6,#REF!,0))&gt;0,INDEX(#REF!,MATCH($B$3&amp;$B21,#REF!,0),MATCH(H$7,#REF!,0)&gt;0)),"Ok","Check"))</f>
        <v>#REF!</v>
      </c>
      <c r="I21" s="20" t="e">
        <f>IF(AND((INDEX(#REF!,MATCH($B$3&amp;$B21,#REF!,0),MATCH(I$6,#REF!,0))=0),(INDEX(#REF!,MATCH($B$3&amp;$B21,#REF!,0),MATCH(I$7,#REF!,0))=0)),"Ok",IF(AND(INDEX(#REF!,MATCH($B$3&amp;$B21,#REF!,0),MATCH(I$6,#REF!,0))&gt;0,INDEX(#REF!,MATCH($B$3&amp;$B21,#REF!,0),MATCH(I$7,#REF!,0)&gt;0)),"Ok","Check"))</f>
        <v>#REF!</v>
      </c>
      <c r="J21" s="20" t="e">
        <f>IF(AND((INDEX(#REF!,MATCH($B$3&amp;$B21,#REF!,0),MATCH(J$6,#REF!,0))=0),(INDEX(#REF!,MATCH($B$3&amp;$B21,#REF!,0),MATCH(J$7,#REF!,0))=0)),"Ok",IF(AND(INDEX(#REF!,MATCH($B$3&amp;$B21,#REF!,0),MATCH(J$6,#REF!,0))&gt;0,INDEX(#REF!,MATCH($B$3&amp;$B21,#REF!,0),MATCH(J$7,#REF!,0)&gt;0)),"Ok","Check"))</f>
        <v>#REF!</v>
      </c>
      <c r="K21" s="20" t="e">
        <f>IF(AND((INDEX(#REF!,MATCH($B$3&amp;$B21,#REF!,0),MATCH(K$6,#REF!,0))=0),(INDEX(#REF!,MATCH($B$3&amp;$B21,#REF!,0),MATCH(K$7,#REF!,0))=0)),"Ok",IF(AND(INDEX(#REF!,MATCH($B$3&amp;$B21,#REF!,0),MATCH(K$6,#REF!,0))&gt;0,INDEX(#REF!,MATCH($B$3&amp;$B21,#REF!,0),MATCH(K$7,#REF!,0)&gt;0)),"Ok","Check"))</f>
        <v>#REF!</v>
      </c>
      <c r="L21" s="20" t="e">
        <f>IF(AND((INDEX(#REF!,MATCH($B$3&amp;$B21,#REF!,0),MATCH(L$6,#REF!,0))=0),(INDEX(#REF!,MATCH($B$3&amp;$B21,#REF!,0),MATCH(L$7,#REF!,0))=0)),"Ok",IF(AND(INDEX(#REF!,MATCH($B$3&amp;$B21,#REF!,0),MATCH(L$6,#REF!,0))&gt;0,INDEX(#REF!,MATCH($B$3&amp;$B21,#REF!,0),MATCH(L$7,#REF!,0)&gt;0)),"Ok","Check"))</f>
        <v>#REF!</v>
      </c>
      <c r="M21" s="20" t="e">
        <f t="shared" si="1"/>
        <v>#REF!</v>
      </c>
      <c r="N21" s="22" t="e">
        <f t="shared" si="0"/>
        <v>#REF!</v>
      </c>
      <c r="O21" s="20" t="e">
        <f>IF(AND((INDEX(#REF!,MATCH($B$3&amp;$B21,#REF!,0),MATCH(O$6,#REF!,0))=0),(INDEX(#REF!,MATCH($B$3&amp;$B21,#REF!,0),MATCH(O$7,#REF!,0))=0)),"Ok",IF(AND(INDEX(#REF!,MATCH($B$3&amp;$B21,#REF!,0),MATCH(O$6,#REF!,0))&gt;0,INDEX(#REF!,MATCH($B$3&amp;$B21,#REF!,0),MATCH(O$7,#REF!,0)&gt;0)),"Ok","Check"))</f>
        <v>#REF!</v>
      </c>
      <c r="P21" s="20" t="e">
        <f>IF(AND((INDEX(#REF!,MATCH($B$3&amp;$B21,#REF!,0),MATCH(P$6,#REF!,0))=0),(INDEX(#REF!,MATCH($B$3&amp;$B21,#REF!,0),MATCH(P$7,#REF!,0))=0)),"Ok",IF(AND(INDEX(#REF!,MATCH($B$3&amp;$B21,#REF!,0),MATCH(P$6,#REF!,0))&gt;0,INDEX(#REF!,MATCH($B$3&amp;$B21,#REF!,0),MATCH(P$7,#REF!,0)&gt;0)),"Ok","Check"))</f>
        <v>#REF!</v>
      </c>
      <c r="Q21" s="20" t="e">
        <f>IF(AND((INDEX(#REF!,MATCH($B$3&amp;$B21,#REF!,0),MATCH(Q$6,#REF!,0))=0),(INDEX(#REF!,MATCH($B$3&amp;$B21,#REF!,0),MATCH(Q$7,#REF!,0))=0)),"Ok",IF(AND(INDEX(#REF!,MATCH($B$3&amp;$B21,#REF!,0),MATCH(Q$6,#REF!,0))&gt;0,INDEX(#REF!,MATCH($B$3&amp;$B21,#REF!,0),MATCH(Q$7,#REF!,0)&gt;0)),"Ok","Check"))</f>
        <v>#REF!</v>
      </c>
      <c r="R21" s="20" t="e">
        <f>IF(AND((INDEX(#REF!,MATCH($B$3&amp;$B21,#REF!,0),MATCH(R$6,#REF!,0))=0),(INDEX(#REF!,MATCH($B$3&amp;$B21,#REF!,0),MATCH(R$7,#REF!,0))=0)),"Ok",IF(AND(INDEX(#REF!,MATCH($B$3&amp;$B21,#REF!,0),MATCH(R$6,#REF!,0))&gt;0,INDEX(#REF!,MATCH($B$3&amp;$B21,#REF!,0),MATCH(R$7,#REF!,0)&gt;0)),"Ok","Check"))</f>
        <v>#REF!</v>
      </c>
      <c r="S21" s="20" t="e">
        <f>IF(AND((INDEX(#REF!,MATCH($B$3&amp;$B21,#REF!,0),MATCH(S$6,#REF!,0))=0),(INDEX(#REF!,MATCH($B$3&amp;$B21,#REF!,0),MATCH(S$7,#REF!,0))=0)),"Ok",IF(AND(INDEX(#REF!,MATCH($B$3&amp;$B21,#REF!,0),MATCH(S$6,#REF!,0))&gt;0,INDEX(#REF!,MATCH($B$3&amp;$B21,#REF!,0),MATCH(S$7,#REF!,0)&gt;0)),"Ok","Check"))</f>
        <v>#REF!</v>
      </c>
      <c r="T21" s="20" t="e">
        <f>IF(AND((INDEX(#REF!,MATCH($B$3&amp;$B21,#REF!,0),MATCH(T$6,#REF!,0))=0),(INDEX(#REF!,MATCH($B$3&amp;$B21,#REF!,0),MATCH(T$7,#REF!,0))=0)),"Ok",IF(AND(INDEX(#REF!,MATCH($B$3&amp;$B21,#REF!,0),MATCH(T$6,#REF!,0))&gt;0,INDEX(#REF!,MATCH($B$3&amp;$B21,#REF!,0),MATCH(T$7,#REF!,0)&gt;0)),"Ok","Check"))</f>
        <v>#REF!</v>
      </c>
      <c r="U21" s="20" t="e">
        <f>IF(AND((INDEX(#REF!,MATCH($B$3&amp;$B21,#REF!,0),MATCH(U$6,#REF!,0))=0),(INDEX(#REF!,MATCH($B$3&amp;$B21,#REF!,0),MATCH(U$7,#REF!,0))=0)),"Ok",IF(AND(INDEX(#REF!,MATCH($B$3&amp;$B21,#REF!,0),MATCH(U$6,#REF!,0))&gt;0,INDEX(#REF!,MATCH($B$3&amp;$B21,#REF!,0),MATCH(U$7,#REF!,0)&gt;0)),"Ok","Check"))</f>
        <v>#REF!</v>
      </c>
      <c r="V21" s="20" t="e">
        <f>IF(AND((INDEX(#REF!,MATCH($B$3&amp;$B21,#REF!,0),MATCH(V$6,#REF!,0))=0),(INDEX(#REF!,MATCH($B$3&amp;$B21,#REF!,0),MATCH(V$7,#REF!,0))=0)),"Ok",IF(AND(INDEX(#REF!,MATCH($B$3&amp;$B21,#REF!,0),MATCH(V$6,#REF!,0))&gt;0,INDEX(#REF!,MATCH($B$3&amp;$B21,#REF!,0),MATCH(V$7,#REF!,0)&gt;0)),"Ok","Check"))</f>
        <v>#REF!</v>
      </c>
      <c r="W21" s="20" t="e">
        <f>IF(AND((INDEX(#REF!,MATCH($B$3&amp;$B21,#REF!,0),MATCH(W$6,#REF!,0))=0),(INDEX(#REF!,MATCH($B$3&amp;$B21,#REF!,0),MATCH(W$7,#REF!,0))=0)),"Ok",IF(AND(INDEX(#REF!,MATCH($B$3&amp;$B21,#REF!,0),MATCH(W$6,#REF!,0))&gt;0,INDEX(#REF!,MATCH($B$3&amp;$B21,#REF!,0),MATCH(W$7,#REF!,0)&gt;0)),"Ok","Check"))</f>
        <v>#REF!</v>
      </c>
      <c r="X21" s="20" t="e">
        <f>IF(AND((INDEX(#REF!,MATCH($B$3&amp;$B21,#REF!,0),MATCH(X$6,#REF!,0))=0),(INDEX(#REF!,MATCH($B$3&amp;$B21,#REF!,0),MATCH(X$7,#REF!,0))=0)),"Ok",IF(AND(INDEX(#REF!,MATCH($B$3&amp;$B21,#REF!,0),MATCH(X$6,#REF!,0))&gt;0,INDEX(#REF!,MATCH($B$3&amp;$B21,#REF!,0),MATCH(X$7,#REF!,0)&gt;0)),"Ok","Check"))</f>
        <v>#REF!</v>
      </c>
      <c r="Y21" s="20" t="e">
        <f t="shared" si="2"/>
        <v>#REF!</v>
      </c>
      <c r="Z21" s="22" t="e">
        <f t="shared" si="2"/>
        <v>#REF!</v>
      </c>
      <c r="AA21" s="20" t="e">
        <f>IF(AND((INDEX(#REF!,MATCH($B$3&amp;$B21,#REF!,0),MATCH(AA$6,#REF!,0))=0),(INDEX(#REF!,MATCH($B$3&amp;$B21,#REF!,0),MATCH(AA$7,#REF!,0))=0)),"Ok",IF(AND(INDEX(#REF!,MATCH($B$3&amp;$B21,#REF!,0),MATCH(AA$6,#REF!,0))&gt;0,INDEX(#REF!,MATCH($B$3&amp;$B21,#REF!,0),MATCH(AA$7,#REF!,0)&gt;0)),"Ok","Check"))</f>
        <v>#REF!</v>
      </c>
      <c r="AB21" s="20" t="e">
        <f>IF(AND((INDEX(#REF!,MATCH($B$3&amp;$B21,#REF!,0),MATCH(AB$6,#REF!,0))=0),(INDEX(#REF!,MATCH($B$3&amp;$B21,#REF!,0),MATCH(AB$7,#REF!,0))=0)),"Ok",IF(AND(INDEX(#REF!,MATCH($B$3&amp;$B21,#REF!,0),MATCH(AB$6,#REF!,0))&gt;0,INDEX(#REF!,MATCH($B$3&amp;$B21,#REF!,0),MATCH(AB$7,#REF!,0)&gt;0)),"Ok","Check"))</f>
        <v>#REF!</v>
      </c>
      <c r="AC21" s="20" t="e">
        <f>IF(AND((INDEX(#REF!,MATCH($B$3&amp;$B21,#REF!,0),MATCH(AC$6,#REF!,0))=0),(INDEX(#REF!,MATCH($B$3&amp;$B21,#REF!,0),MATCH(AC$7,#REF!,0))=0)),"Ok",IF(AND(INDEX(#REF!,MATCH($B$3&amp;$B21,#REF!,0),MATCH(AC$6,#REF!,0))&gt;0,INDEX(#REF!,MATCH($B$3&amp;$B21,#REF!,0),MATCH(AC$7,#REF!,0)&gt;0)),"Ok","Check"))</f>
        <v>#REF!</v>
      </c>
      <c r="AD21" s="20" t="e">
        <f>IF(AND((INDEX(#REF!,MATCH($B$3&amp;$B21,#REF!,0),MATCH(AD$6,#REF!,0))=0),(INDEX(#REF!,MATCH($B$3&amp;$B21,#REF!,0),MATCH(AD$7,#REF!,0))=0)),"Ok",IF(AND(INDEX(#REF!,MATCH($B$3&amp;$B21,#REF!,0),MATCH(AD$6,#REF!,0))&gt;0,INDEX(#REF!,MATCH($B$3&amp;$B21,#REF!,0),MATCH(AD$7,#REF!,0)&gt;0)),"Ok","Check"))</f>
        <v>#REF!</v>
      </c>
      <c r="AE21" s="20" t="e">
        <f>IF(AND((INDEX(#REF!,MATCH($B$3&amp;$B21,#REF!,0),MATCH(AE$6,#REF!,0))=0),(INDEX(#REF!,MATCH($B$3&amp;$B21,#REF!,0),MATCH(AE$7,#REF!,0))=0)),"Ok",IF(AND(INDEX(#REF!,MATCH($B$3&amp;$B21,#REF!,0),MATCH(AE$6,#REF!,0))&gt;0,INDEX(#REF!,MATCH($B$3&amp;$B21,#REF!,0),MATCH(AE$7,#REF!,0)&gt;0)),"Ok","Check"))</f>
        <v>#REF!</v>
      </c>
      <c r="AF21" s="20" t="e">
        <f>IF(AND((INDEX(#REF!,MATCH($B$3&amp;$B21,#REF!,0),MATCH(AF$6,#REF!,0))=0),(INDEX(#REF!,MATCH($B$3&amp;$B21,#REF!,0),MATCH(AF$7,#REF!,0))=0)),"Ok",IF(AND(INDEX(#REF!,MATCH($B$3&amp;$B21,#REF!,0),MATCH(AF$6,#REF!,0))&gt;0,INDEX(#REF!,MATCH($B$3&amp;$B21,#REF!,0),MATCH(AF$7,#REF!,0)&gt;0)),"Ok","Check"))</f>
        <v>#REF!</v>
      </c>
      <c r="AG21" s="20" t="e">
        <f>IF(AND((INDEX(#REF!,MATCH($B$3&amp;$B21,#REF!,0),MATCH(AG$6,#REF!,0))=0),(INDEX(#REF!,MATCH($B$3&amp;$B21,#REF!,0),MATCH(AG$7,#REF!,0))=0)),"Ok",IF(AND(INDEX(#REF!,MATCH($B$3&amp;$B21,#REF!,0),MATCH(AG$6,#REF!,0))&gt;0,INDEX(#REF!,MATCH($B$3&amp;$B21,#REF!,0),MATCH(AG$7,#REF!,0)&gt;0)),"Ok","Check"))</f>
        <v>#REF!</v>
      </c>
      <c r="AH21" s="20" t="e">
        <f>IF(AND((INDEX(#REF!,MATCH($B$3&amp;$B21,#REF!,0),MATCH(AH$6,#REF!,0))=0),(INDEX(#REF!,MATCH($B$3&amp;$B21,#REF!,0),MATCH(AH$7,#REF!,0))=0)),"Ok",IF(AND(INDEX(#REF!,MATCH($B$3&amp;$B21,#REF!,0),MATCH(AH$6,#REF!,0))&gt;0,INDEX(#REF!,MATCH($B$3&amp;$B21,#REF!,0),MATCH(AH$7,#REF!,0)&gt;0)),"Ok","Check"))</f>
        <v>#REF!</v>
      </c>
      <c r="AI21" s="20" t="e">
        <f>IF(AND((INDEX(#REF!,MATCH($B$3&amp;$B21,#REF!,0),MATCH(AI$6,#REF!,0))=0),(INDEX(#REF!,MATCH($B$3&amp;$B21,#REF!,0),MATCH(AI$7,#REF!,0))=0)),"Ok",IF(AND(INDEX(#REF!,MATCH($B$3&amp;$B21,#REF!,0),MATCH(AI$6,#REF!,0))&gt;0,INDEX(#REF!,MATCH($B$3&amp;$B21,#REF!,0),MATCH(AI$7,#REF!,0)&gt;0)),"Ok","Check"))</f>
        <v>#REF!</v>
      </c>
      <c r="AJ21" s="20" t="e">
        <f>IF(AND((INDEX(#REF!,MATCH($B$3&amp;$B21,#REF!,0),MATCH(AJ$6,#REF!,0))=0),(INDEX(#REF!,MATCH($B$3&amp;$B21,#REF!,0),MATCH(AJ$7,#REF!,0))=0)),"Ok",IF(AND(INDEX(#REF!,MATCH($B$3&amp;$B21,#REF!,0),MATCH(AJ$6,#REF!,0))&gt;0,INDEX(#REF!,MATCH($B$3&amp;$B21,#REF!,0),MATCH(AJ$7,#REF!,0)&gt;0)),"Ok","Check"))</f>
        <v>#REF!</v>
      </c>
      <c r="AK21" s="20" t="e">
        <f>IF(AND((INDEX(#REF!,MATCH($B$3&amp;$B21,#REF!,0),MATCH(AK$6,#REF!,0))=0),(INDEX(#REF!,MATCH($B$3&amp;$B21,#REF!,0),MATCH(AK$7,#REF!,0))=0)),"Ok",IF(AND(INDEX(#REF!,MATCH($B$3&amp;$B21,#REF!,0),MATCH(AK$6,#REF!,0))&gt;0,INDEX(#REF!,MATCH($B$3&amp;$B21,#REF!,0),MATCH(AK$7,#REF!,0)&gt;0)),"Ok","Check"))</f>
        <v>#REF!</v>
      </c>
      <c r="AL21" s="20" t="e">
        <f>IF(AND((INDEX(#REF!,MATCH($B$3&amp;$B21,#REF!,0),MATCH(AL$6,#REF!,0))=0),(INDEX(#REF!,MATCH($B$3&amp;$B21,#REF!,0),MATCH(AL$7,#REF!,0))=0)),"Ok",IF(AND(INDEX(#REF!,MATCH($B$3&amp;$B21,#REF!,0),MATCH(AL$6,#REF!,0))&gt;0,INDEX(#REF!,MATCH($B$3&amp;$B21,#REF!,0),MATCH(AL$7,#REF!,0)&gt;0)),"Ok","Check"))</f>
        <v>#REF!</v>
      </c>
      <c r="AM21" s="20" t="e">
        <f t="shared" si="3"/>
        <v>#REF!</v>
      </c>
      <c r="AN21" s="21" t="e">
        <f t="shared" si="3"/>
        <v>#REF!</v>
      </c>
      <c r="AO21" s="20" t="e">
        <f>IF(AND((INDEX(#REF!,MATCH($B$3&amp;$B21,#REF!,0),MATCH(AO$6,#REF!,0))=0),(INDEX(#REF!,MATCH($B$3&amp;$B21,#REF!,0),MATCH(AO$7,#REF!,0))=0)),"Ok",IF(AND(INDEX(#REF!,MATCH($B$3&amp;$B21,#REF!,0),MATCH(AO$6,#REF!,0))&gt;0,INDEX(#REF!,MATCH($B$3&amp;$B21,#REF!,0),MATCH(AO$7,#REF!,0)&gt;0)),"Ok","Check"))</f>
        <v>#REF!</v>
      </c>
      <c r="AP21" s="20" t="e">
        <f>IF(AND((INDEX(#REF!,MATCH($B$3&amp;$B21,#REF!,0),MATCH(AP$6,#REF!,0))=0),(INDEX(#REF!,MATCH($B$3&amp;$B21,#REF!,0),MATCH(AP$7,#REF!,0))=0)),"Ok",IF(AND(INDEX(#REF!,MATCH($B$3&amp;$B21,#REF!,0),MATCH(AP$6,#REF!,0))&gt;0,INDEX(#REF!,MATCH($B$3&amp;$B21,#REF!,0),MATCH(AP$7,#REF!,0)&gt;0)),"Ok","Check"))</f>
        <v>#REF!</v>
      </c>
    </row>
    <row r="22" spans="1:42" ht="15.75" x14ac:dyDescent="0.25">
      <c r="A22" s="1">
        <v>15</v>
      </c>
      <c r="B22" s="1" t="s">
        <v>17</v>
      </c>
      <c r="C22" s="20" t="e">
        <f>IF(AND((INDEX(#REF!,MATCH($B$3&amp;$B22,#REF!,0),MATCH(C$6,#REF!,0))=0),(INDEX(#REF!,MATCH($B$3&amp;$B22,#REF!,0),MATCH(C$7,#REF!,0))=0)),"Ok",IF(AND(INDEX(#REF!,MATCH($B$3&amp;$B22,#REF!,0),MATCH(C$6,#REF!,0))&gt;0,INDEX(#REF!,MATCH($B$3&amp;$B22,#REF!,0),MATCH(C$7,#REF!,0)&gt;0)),"Ok","Check"))</f>
        <v>#REF!</v>
      </c>
      <c r="D22" s="20" t="e">
        <f>IF(AND((INDEX(#REF!,MATCH($B$3&amp;$B22,#REF!,0),MATCH(D$6,#REF!,0))=0),(INDEX(#REF!,MATCH($B$3&amp;$B22,#REF!,0),MATCH(D$7,#REF!,0))=0)),"Ok",IF(AND(INDEX(#REF!,MATCH($B$3&amp;$B22,#REF!,0),MATCH(D$6,#REF!,0))&gt;0,INDEX(#REF!,MATCH($B$3&amp;$B22,#REF!,0),MATCH(D$7,#REF!,0)&gt;0)),"Ok","Check"))</f>
        <v>#REF!</v>
      </c>
      <c r="E22" s="20" t="e">
        <f>IF(AND((INDEX(#REF!,MATCH($B$3&amp;$B22,#REF!,0),MATCH(E$6,#REF!,0))=0),(INDEX(#REF!,MATCH($B$3&amp;$B22,#REF!,0),MATCH(E$7,#REF!,0))=0)),"Ok",IF(AND(INDEX(#REF!,MATCH($B$3&amp;$B22,#REF!,0),MATCH(E$6,#REF!,0))&gt;0,INDEX(#REF!,MATCH($B$3&amp;$B22,#REF!,0),MATCH(E$7,#REF!,0)&gt;0)),"Ok","Check"))</f>
        <v>#REF!</v>
      </c>
      <c r="F22" s="20" t="e">
        <f>IF(AND((INDEX(#REF!,MATCH($B$3&amp;$B22,#REF!,0),MATCH(F$6,#REF!,0))=0),(INDEX(#REF!,MATCH($B$3&amp;$B22,#REF!,0),MATCH(F$7,#REF!,0))=0)),"Ok",IF(AND(INDEX(#REF!,MATCH($B$3&amp;$B22,#REF!,0),MATCH(F$6,#REF!,0))&gt;0,INDEX(#REF!,MATCH($B$3&amp;$B22,#REF!,0),MATCH(F$7,#REF!,0)&gt;0)),"Ok","Check"))</f>
        <v>#REF!</v>
      </c>
      <c r="G22" s="20" t="e">
        <f>IF(AND((INDEX(#REF!,MATCH($B$3&amp;$B22,#REF!,0),MATCH(G$6,#REF!,0))=0),(INDEX(#REF!,MATCH($B$3&amp;$B22,#REF!,0),MATCH(G$7,#REF!,0))=0)),"Ok",IF(AND(INDEX(#REF!,MATCH($B$3&amp;$B22,#REF!,0),MATCH(G$6,#REF!,0))&gt;0,INDEX(#REF!,MATCH($B$3&amp;$B22,#REF!,0),MATCH(G$7,#REF!,0)&gt;0)),"Ok","Check"))</f>
        <v>#REF!</v>
      </c>
      <c r="H22" s="20" t="e">
        <f>IF(AND((INDEX(#REF!,MATCH($B$3&amp;$B22,#REF!,0),MATCH(H$6,#REF!,0))=0),(INDEX(#REF!,MATCH($B$3&amp;$B22,#REF!,0),MATCH(H$7,#REF!,0))=0)),"Ok",IF(AND(INDEX(#REF!,MATCH($B$3&amp;$B22,#REF!,0),MATCH(H$6,#REF!,0))&gt;0,INDEX(#REF!,MATCH($B$3&amp;$B22,#REF!,0),MATCH(H$7,#REF!,0)&gt;0)),"Ok","Check"))</f>
        <v>#REF!</v>
      </c>
      <c r="I22" s="20" t="e">
        <f>IF(AND((INDEX(#REF!,MATCH($B$3&amp;$B22,#REF!,0),MATCH(I$6,#REF!,0))=0),(INDEX(#REF!,MATCH($B$3&amp;$B22,#REF!,0),MATCH(I$7,#REF!,0))=0)),"Ok",IF(AND(INDEX(#REF!,MATCH($B$3&amp;$B22,#REF!,0),MATCH(I$6,#REF!,0))&gt;0,INDEX(#REF!,MATCH($B$3&amp;$B22,#REF!,0),MATCH(I$7,#REF!,0)&gt;0)),"Ok","Check"))</f>
        <v>#REF!</v>
      </c>
      <c r="J22" s="20" t="e">
        <f>IF(AND((INDEX(#REF!,MATCH($B$3&amp;$B22,#REF!,0),MATCH(J$6,#REF!,0))=0),(INDEX(#REF!,MATCH($B$3&amp;$B22,#REF!,0),MATCH(J$7,#REF!,0))=0)),"Ok",IF(AND(INDEX(#REF!,MATCH($B$3&amp;$B22,#REF!,0),MATCH(J$6,#REF!,0))&gt;0,INDEX(#REF!,MATCH($B$3&amp;$B22,#REF!,0),MATCH(J$7,#REF!,0)&gt;0)),"Ok","Check"))</f>
        <v>#REF!</v>
      </c>
      <c r="K22" s="20" t="e">
        <f>IF(AND((INDEX(#REF!,MATCH($B$3&amp;$B22,#REF!,0),MATCH(K$6,#REF!,0))=0),(INDEX(#REF!,MATCH($B$3&amp;$B22,#REF!,0),MATCH(K$7,#REF!,0))=0)),"Ok",IF(AND(INDEX(#REF!,MATCH($B$3&amp;$B22,#REF!,0),MATCH(K$6,#REF!,0))&gt;0,INDEX(#REF!,MATCH($B$3&amp;$B22,#REF!,0),MATCH(K$7,#REF!,0)&gt;0)),"Ok","Check"))</f>
        <v>#REF!</v>
      </c>
      <c r="L22" s="20" t="e">
        <f>IF(AND((INDEX(#REF!,MATCH($B$3&amp;$B22,#REF!,0),MATCH(L$6,#REF!,0))=0),(INDEX(#REF!,MATCH($B$3&amp;$B22,#REF!,0),MATCH(L$7,#REF!,0))=0)),"Ok",IF(AND(INDEX(#REF!,MATCH($B$3&amp;$B22,#REF!,0),MATCH(L$6,#REF!,0))&gt;0,INDEX(#REF!,MATCH($B$3&amp;$B22,#REF!,0),MATCH(L$7,#REF!,0)&gt;0)),"Ok","Check"))</f>
        <v>#REF!</v>
      </c>
      <c r="M22" s="20" t="e">
        <f t="shared" si="1"/>
        <v>#REF!</v>
      </c>
      <c r="N22" s="22" t="e">
        <f t="shared" si="0"/>
        <v>#REF!</v>
      </c>
      <c r="O22" s="20" t="e">
        <f>IF(AND((INDEX(#REF!,MATCH($B$3&amp;$B22,#REF!,0),MATCH(O$6,#REF!,0))=0),(INDEX(#REF!,MATCH($B$3&amp;$B22,#REF!,0),MATCH(O$7,#REF!,0))=0)),"Ok",IF(AND(INDEX(#REF!,MATCH($B$3&amp;$B22,#REF!,0),MATCH(O$6,#REF!,0))&gt;0,INDEX(#REF!,MATCH($B$3&amp;$B22,#REF!,0),MATCH(O$7,#REF!,0)&gt;0)),"Ok","Check"))</f>
        <v>#REF!</v>
      </c>
      <c r="P22" s="20" t="e">
        <f>IF(AND((INDEX(#REF!,MATCH($B$3&amp;$B22,#REF!,0),MATCH(P$6,#REF!,0))=0),(INDEX(#REF!,MATCH($B$3&amp;$B22,#REF!,0),MATCH(P$7,#REF!,0))=0)),"Ok",IF(AND(INDEX(#REF!,MATCH($B$3&amp;$B22,#REF!,0),MATCH(P$6,#REF!,0))&gt;0,INDEX(#REF!,MATCH($B$3&amp;$B22,#REF!,0),MATCH(P$7,#REF!,0)&gt;0)),"Ok","Check"))</f>
        <v>#REF!</v>
      </c>
      <c r="Q22" s="20" t="e">
        <f>IF(AND((INDEX(#REF!,MATCH($B$3&amp;$B22,#REF!,0),MATCH(Q$6,#REF!,0))=0),(INDEX(#REF!,MATCH($B$3&amp;$B22,#REF!,0),MATCH(Q$7,#REF!,0))=0)),"Ok",IF(AND(INDEX(#REF!,MATCH($B$3&amp;$B22,#REF!,0),MATCH(Q$6,#REF!,0))&gt;0,INDEX(#REF!,MATCH($B$3&amp;$B22,#REF!,0),MATCH(Q$7,#REF!,0)&gt;0)),"Ok","Check"))</f>
        <v>#REF!</v>
      </c>
      <c r="R22" s="20" t="e">
        <f>IF(AND((INDEX(#REF!,MATCH($B$3&amp;$B22,#REF!,0),MATCH(R$6,#REF!,0))=0),(INDEX(#REF!,MATCH($B$3&amp;$B22,#REF!,0),MATCH(R$7,#REF!,0))=0)),"Ok",IF(AND(INDEX(#REF!,MATCH($B$3&amp;$B22,#REF!,0),MATCH(R$6,#REF!,0))&gt;0,INDEX(#REF!,MATCH($B$3&amp;$B22,#REF!,0),MATCH(R$7,#REF!,0)&gt;0)),"Ok","Check"))</f>
        <v>#REF!</v>
      </c>
      <c r="S22" s="20" t="e">
        <f>IF(AND((INDEX(#REF!,MATCH($B$3&amp;$B22,#REF!,0),MATCH(S$6,#REF!,0))=0),(INDEX(#REF!,MATCH($B$3&amp;$B22,#REF!,0),MATCH(S$7,#REF!,0))=0)),"Ok",IF(AND(INDEX(#REF!,MATCH($B$3&amp;$B22,#REF!,0),MATCH(S$6,#REF!,0))&gt;0,INDEX(#REF!,MATCH($B$3&amp;$B22,#REF!,0),MATCH(S$7,#REF!,0)&gt;0)),"Ok","Check"))</f>
        <v>#REF!</v>
      </c>
      <c r="T22" s="20" t="e">
        <f>IF(AND((INDEX(#REF!,MATCH($B$3&amp;$B22,#REF!,0),MATCH(T$6,#REF!,0))=0),(INDEX(#REF!,MATCH($B$3&amp;$B22,#REF!,0),MATCH(T$7,#REF!,0))=0)),"Ok",IF(AND(INDEX(#REF!,MATCH($B$3&amp;$B22,#REF!,0),MATCH(T$6,#REF!,0))&gt;0,INDEX(#REF!,MATCH($B$3&amp;$B22,#REF!,0),MATCH(T$7,#REF!,0)&gt;0)),"Ok","Check"))</f>
        <v>#REF!</v>
      </c>
      <c r="U22" s="20" t="e">
        <f>IF(AND((INDEX(#REF!,MATCH($B$3&amp;$B22,#REF!,0),MATCH(U$6,#REF!,0))=0),(INDEX(#REF!,MATCH($B$3&amp;$B22,#REF!,0),MATCH(U$7,#REF!,0))=0)),"Ok",IF(AND(INDEX(#REF!,MATCH($B$3&amp;$B22,#REF!,0),MATCH(U$6,#REF!,0))&gt;0,INDEX(#REF!,MATCH($B$3&amp;$B22,#REF!,0),MATCH(U$7,#REF!,0)&gt;0)),"Ok","Check"))</f>
        <v>#REF!</v>
      </c>
      <c r="V22" s="20" t="e">
        <f>IF(AND((INDEX(#REF!,MATCH($B$3&amp;$B22,#REF!,0),MATCH(V$6,#REF!,0))=0),(INDEX(#REF!,MATCH($B$3&amp;$B22,#REF!,0),MATCH(V$7,#REF!,0))=0)),"Ok",IF(AND(INDEX(#REF!,MATCH($B$3&amp;$B22,#REF!,0),MATCH(V$6,#REF!,0))&gt;0,INDEX(#REF!,MATCH($B$3&amp;$B22,#REF!,0),MATCH(V$7,#REF!,0)&gt;0)),"Ok","Check"))</f>
        <v>#REF!</v>
      </c>
      <c r="W22" s="20" t="e">
        <f>IF(AND((INDEX(#REF!,MATCH($B$3&amp;$B22,#REF!,0),MATCH(W$6,#REF!,0))=0),(INDEX(#REF!,MATCH($B$3&amp;$B22,#REF!,0),MATCH(W$7,#REF!,0))=0)),"Ok",IF(AND(INDEX(#REF!,MATCH($B$3&amp;$B22,#REF!,0),MATCH(W$6,#REF!,0))&gt;0,INDEX(#REF!,MATCH($B$3&amp;$B22,#REF!,0),MATCH(W$7,#REF!,0)&gt;0)),"Ok","Check"))</f>
        <v>#REF!</v>
      </c>
      <c r="X22" s="20" t="e">
        <f>IF(AND((INDEX(#REF!,MATCH($B$3&amp;$B22,#REF!,0),MATCH(X$6,#REF!,0))=0),(INDEX(#REF!,MATCH($B$3&amp;$B22,#REF!,0),MATCH(X$7,#REF!,0))=0)),"Ok",IF(AND(INDEX(#REF!,MATCH($B$3&amp;$B22,#REF!,0),MATCH(X$6,#REF!,0))&gt;0,INDEX(#REF!,MATCH($B$3&amp;$B22,#REF!,0),MATCH(X$7,#REF!,0)&gt;0)),"Ok","Check"))</f>
        <v>#REF!</v>
      </c>
      <c r="Y22" s="20" t="e">
        <f t="shared" si="2"/>
        <v>#REF!</v>
      </c>
      <c r="Z22" s="22" t="e">
        <f t="shared" si="2"/>
        <v>#REF!</v>
      </c>
      <c r="AA22" s="20" t="e">
        <f>IF(AND((INDEX(#REF!,MATCH($B$3&amp;$B22,#REF!,0),MATCH(AA$6,#REF!,0))=0),(INDEX(#REF!,MATCH($B$3&amp;$B22,#REF!,0),MATCH(AA$7,#REF!,0))=0)),"Ok",IF(AND(INDEX(#REF!,MATCH($B$3&amp;$B22,#REF!,0),MATCH(AA$6,#REF!,0))&gt;0,INDEX(#REF!,MATCH($B$3&amp;$B22,#REF!,0),MATCH(AA$7,#REF!,0)&gt;0)),"Ok","Check"))</f>
        <v>#REF!</v>
      </c>
      <c r="AB22" s="20" t="e">
        <f>IF(AND((INDEX(#REF!,MATCH($B$3&amp;$B22,#REF!,0),MATCH(AB$6,#REF!,0))=0),(INDEX(#REF!,MATCH($B$3&amp;$B22,#REF!,0),MATCH(AB$7,#REF!,0))=0)),"Ok",IF(AND(INDEX(#REF!,MATCH($B$3&amp;$B22,#REF!,0),MATCH(AB$6,#REF!,0))&gt;0,INDEX(#REF!,MATCH($B$3&amp;$B22,#REF!,0),MATCH(AB$7,#REF!,0)&gt;0)),"Ok","Check"))</f>
        <v>#REF!</v>
      </c>
      <c r="AC22" s="20" t="e">
        <f>IF(AND((INDEX(#REF!,MATCH($B$3&amp;$B22,#REF!,0),MATCH(AC$6,#REF!,0))=0),(INDEX(#REF!,MATCH($B$3&amp;$B22,#REF!,0),MATCH(AC$7,#REF!,0))=0)),"Ok",IF(AND(INDEX(#REF!,MATCH($B$3&amp;$B22,#REF!,0),MATCH(AC$6,#REF!,0))&gt;0,INDEX(#REF!,MATCH($B$3&amp;$B22,#REF!,0),MATCH(AC$7,#REF!,0)&gt;0)),"Ok","Check"))</f>
        <v>#REF!</v>
      </c>
      <c r="AD22" s="20" t="e">
        <f>IF(AND((INDEX(#REF!,MATCH($B$3&amp;$B22,#REF!,0),MATCH(AD$6,#REF!,0))=0),(INDEX(#REF!,MATCH($B$3&amp;$B22,#REF!,0),MATCH(AD$7,#REF!,0))=0)),"Ok",IF(AND(INDEX(#REF!,MATCH($B$3&amp;$B22,#REF!,0),MATCH(AD$6,#REF!,0))&gt;0,INDEX(#REF!,MATCH($B$3&amp;$B22,#REF!,0),MATCH(AD$7,#REF!,0)&gt;0)),"Ok","Check"))</f>
        <v>#REF!</v>
      </c>
      <c r="AE22" s="20" t="e">
        <f>IF(AND((INDEX(#REF!,MATCH($B$3&amp;$B22,#REF!,0),MATCH(AE$6,#REF!,0))=0),(INDEX(#REF!,MATCH($B$3&amp;$B22,#REF!,0),MATCH(AE$7,#REF!,0))=0)),"Ok",IF(AND(INDEX(#REF!,MATCH($B$3&amp;$B22,#REF!,0),MATCH(AE$6,#REF!,0))&gt;0,INDEX(#REF!,MATCH($B$3&amp;$B22,#REF!,0),MATCH(AE$7,#REF!,0)&gt;0)),"Ok","Check"))</f>
        <v>#REF!</v>
      </c>
      <c r="AF22" s="20" t="e">
        <f>IF(AND((INDEX(#REF!,MATCH($B$3&amp;$B22,#REF!,0),MATCH(AF$6,#REF!,0))=0),(INDEX(#REF!,MATCH($B$3&amp;$B22,#REF!,0),MATCH(AF$7,#REF!,0))=0)),"Ok",IF(AND(INDEX(#REF!,MATCH($B$3&amp;$B22,#REF!,0),MATCH(AF$6,#REF!,0))&gt;0,INDEX(#REF!,MATCH($B$3&amp;$B22,#REF!,0),MATCH(AF$7,#REF!,0)&gt;0)),"Ok","Check"))</f>
        <v>#REF!</v>
      </c>
      <c r="AG22" s="20" t="e">
        <f>IF(AND((INDEX(#REF!,MATCH($B$3&amp;$B22,#REF!,0),MATCH(AG$6,#REF!,0))=0),(INDEX(#REF!,MATCH($B$3&amp;$B22,#REF!,0),MATCH(AG$7,#REF!,0))=0)),"Ok",IF(AND(INDEX(#REF!,MATCH($B$3&amp;$B22,#REF!,0),MATCH(AG$6,#REF!,0))&gt;0,INDEX(#REF!,MATCH($B$3&amp;$B22,#REF!,0),MATCH(AG$7,#REF!,0)&gt;0)),"Ok","Check"))</f>
        <v>#REF!</v>
      </c>
      <c r="AH22" s="20" t="e">
        <f>IF(AND((INDEX(#REF!,MATCH($B$3&amp;$B22,#REF!,0),MATCH(AH$6,#REF!,0))=0),(INDEX(#REF!,MATCH($B$3&amp;$B22,#REF!,0),MATCH(AH$7,#REF!,0))=0)),"Ok",IF(AND(INDEX(#REF!,MATCH($B$3&amp;$B22,#REF!,0),MATCH(AH$6,#REF!,0))&gt;0,INDEX(#REF!,MATCH($B$3&amp;$B22,#REF!,0),MATCH(AH$7,#REF!,0)&gt;0)),"Ok","Check"))</f>
        <v>#REF!</v>
      </c>
      <c r="AI22" s="20" t="e">
        <f>IF(AND((INDEX(#REF!,MATCH($B$3&amp;$B22,#REF!,0),MATCH(AI$6,#REF!,0))=0),(INDEX(#REF!,MATCH($B$3&amp;$B22,#REF!,0),MATCH(AI$7,#REF!,0))=0)),"Ok",IF(AND(INDEX(#REF!,MATCH($B$3&amp;$B22,#REF!,0),MATCH(AI$6,#REF!,0))&gt;0,INDEX(#REF!,MATCH($B$3&amp;$B22,#REF!,0),MATCH(AI$7,#REF!,0)&gt;0)),"Ok","Check"))</f>
        <v>#REF!</v>
      </c>
      <c r="AJ22" s="20" t="e">
        <f>IF(AND((INDEX(#REF!,MATCH($B$3&amp;$B22,#REF!,0),MATCH(AJ$6,#REF!,0))=0),(INDEX(#REF!,MATCH($B$3&amp;$B22,#REF!,0),MATCH(AJ$7,#REF!,0))=0)),"Ok",IF(AND(INDEX(#REF!,MATCH($B$3&amp;$B22,#REF!,0),MATCH(AJ$6,#REF!,0))&gt;0,INDEX(#REF!,MATCH($B$3&amp;$B22,#REF!,0),MATCH(AJ$7,#REF!,0)&gt;0)),"Ok","Check"))</f>
        <v>#REF!</v>
      </c>
      <c r="AK22" s="20" t="e">
        <f>IF(AND((INDEX(#REF!,MATCH($B$3&amp;$B22,#REF!,0),MATCH(AK$6,#REF!,0))=0),(INDEX(#REF!,MATCH($B$3&amp;$B22,#REF!,0),MATCH(AK$7,#REF!,0))=0)),"Ok",IF(AND(INDEX(#REF!,MATCH($B$3&amp;$B22,#REF!,0),MATCH(AK$6,#REF!,0))&gt;0,INDEX(#REF!,MATCH($B$3&amp;$B22,#REF!,0),MATCH(AK$7,#REF!,0)&gt;0)),"Ok","Check"))</f>
        <v>#REF!</v>
      </c>
      <c r="AL22" s="20" t="e">
        <f>IF(AND((INDEX(#REF!,MATCH($B$3&amp;$B22,#REF!,0),MATCH(AL$6,#REF!,0))=0),(INDEX(#REF!,MATCH($B$3&amp;$B22,#REF!,0),MATCH(AL$7,#REF!,0))=0)),"Ok",IF(AND(INDEX(#REF!,MATCH($B$3&amp;$B22,#REF!,0),MATCH(AL$6,#REF!,0))&gt;0,INDEX(#REF!,MATCH($B$3&amp;$B22,#REF!,0),MATCH(AL$7,#REF!,0)&gt;0)),"Ok","Check"))</f>
        <v>#REF!</v>
      </c>
      <c r="AM22" s="20" t="e">
        <f t="shared" si="3"/>
        <v>#REF!</v>
      </c>
      <c r="AN22" s="21" t="e">
        <f t="shared" si="3"/>
        <v>#REF!</v>
      </c>
      <c r="AO22" s="20" t="e">
        <f>IF(AND((INDEX(#REF!,MATCH($B$3&amp;$B22,#REF!,0),MATCH(AO$6,#REF!,0))=0),(INDEX(#REF!,MATCH($B$3&amp;$B22,#REF!,0),MATCH(AO$7,#REF!,0))=0)),"Ok",IF(AND(INDEX(#REF!,MATCH($B$3&amp;$B22,#REF!,0),MATCH(AO$6,#REF!,0))&gt;0,INDEX(#REF!,MATCH($B$3&amp;$B22,#REF!,0),MATCH(AO$7,#REF!,0)&gt;0)),"Ok","Check"))</f>
        <v>#REF!</v>
      </c>
      <c r="AP22" s="20" t="e">
        <f>IF(AND((INDEX(#REF!,MATCH($B$3&amp;$B22,#REF!,0),MATCH(AP$6,#REF!,0))=0),(INDEX(#REF!,MATCH($B$3&amp;$B22,#REF!,0),MATCH(AP$7,#REF!,0))=0)),"Ok",IF(AND(INDEX(#REF!,MATCH($B$3&amp;$B22,#REF!,0),MATCH(AP$6,#REF!,0))&gt;0,INDEX(#REF!,MATCH($B$3&amp;$B22,#REF!,0),MATCH(AP$7,#REF!,0)&gt;0)),"Ok","Check"))</f>
        <v>#REF!</v>
      </c>
    </row>
    <row r="23" spans="1:42" ht="15.75" x14ac:dyDescent="0.25">
      <c r="A23" s="1">
        <v>16</v>
      </c>
      <c r="B23" s="1" t="s">
        <v>18</v>
      </c>
      <c r="C23" s="20" t="e">
        <f>IF(AND((INDEX(#REF!,MATCH($B$3&amp;$B23,#REF!,0),MATCH(C$6,#REF!,0))=0),(INDEX(#REF!,MATCH($B$3&amp;$B23,#REF!,0),MATCH(C$7,#REF!,0))=0)),"Ok",IF(AND(INDEX(#REF!,MATCH($B$3&amp;$B23,#REF!,0),MATCH(C$6,#REF!,0))&gt;0,INDEX(#REF!,MATCH($B$3&amp;$B23,#REF!,0),MATCH(C$7,#REF!,0)&gt;0)),"Ok","Check"))</f>
        <v>#REF!</v>
      </c>
      <c r="D23" s="20" t="e">
        <f>IF(AND((INDEX(#REF!,MATCH($B$3&amp;$B23,#REF!,0),MATCH(D$6,#REF!,0))=0),(INDEX(#REF!,MATCH($B$3&amp;$B23,#REF!,0),MATCH(D$7,#REF!,0))=0)),"Ok",IF(AND(INDEX(#REF!,MATCH($B$3&amp;$B23,#REF!,0),MATCH(D$6,#REF!,0))&gt;0,INDEX(#REF!,MATCH($B$3&amp;$B23,#REF!,0),MATCH(D$7,#REF!,0)&gt;0)),"Ok","Check"))</f>
        <v>#REF!</v>
      </c>
      <c r="E23" s="20" t="e">
        <f>IF(AND((INDEX(#REF!,MATCH($B$3&amp;$B23,#REF!,0),MATCH(E$6,#REF!,0))=0),(INDEX(#REF!,MATCH($B$3&amp;$B23,#REF!,0),MATCH(E$7,#REF!,0))=0)),"Ok",IF(AND(INDEX(#REF!,MATCH($B$3&amp;$B23,#REF!,0),MATCH(E$6,#REF!,0))&gt;0,INDEX(#REF!,MATCH($B$3&amp;$B23,#REF!,0),MATCH(E$7,#REF!,0)&gt;0)),"Ok","Check"))</f>
        <v>#REF!</v>
      </c>
      <c r="F23" s="20" t="e">
        <f>IF(AND((INDEX(#REF!,MATCH($B$3&amp;$B23,#REF!,0),MATCH(F$6,#REF!,0))=0),(INDEX(#REF!,MATCH($B$3&amp;$B23,#REF!,0),MATCH(F$7,#REF!,0))=0)),"Ok",IF(AND(INDEX(#REF!,MATCH($B$3&amp;$B23,#REF!,0),MATCH(F$6,#REF!,0))&gt;0,INDEX(#REF!,MATCH($B$3&amp;$B23,#REF!,0),MATCH(F$7,#REF!,0)&gt;0)),"Ok","Check"))</f>
        <v>#REF!</v>
      </c>
      <c r="G23" s="20" t="e">
        <f>IF(AND((INDEX(#REF!,MATCH($B$3&amp;$B23,#REF!,0),MATCH(G$6,#REF!,0))=0),(INDEX(#REF!,MATCH($B$3&amp;$B23,#REF!,0),MATCH(G$7,#REF!,0))=0)),"Ok",IF(AND(INDEX(#REF!,MATCH($B$3&amp;$B23,#REF!,0),MATCH(G$6,#REF!,0))&gt;0,INDEX(#REF!,MATCH($B$3&amp;$B23,#REF!,0),MATCH(G$7,#REF!,0)&gt;0)),"Ok","Check"))</f>
        <v>#REF!</v>
      </c>
      <c r="H23" s="20" t="e">
        <f>IF(AND((INDEX(#REF!,MATCH($B$3&amp;$B23,#REF!,0),MATCH(H$6,#REF!,0))=0),(INDEX(#REF!,MATCH($B$3&amp;$B23,#REF!,0),MATCH(H$7,#REF!,0))=0)),"Ok",IF(AND(INDEX(#REF!,MATCH($B$3&amp;$B23,#REF!,0),MATCH(H$6,#REF!,0))&gt;0,INDEX(#REF!,MATCH($B$3&amp;$B23,#REF!,0),MATCH(H$7,#REF!,0)&gt;0)),"Ok","Check"))</f>
        <v>#REF!</v>
      </c>
      <c r="I23" s="20" t="e">
        <f>IF(AND((INDEX(#REF!,MATCH($B$3&amp;$B23,#REF!,0),MATCH(I$6,#REF!,0))=0),(INDEX(#REF!,MATCH($B$3&amp;$B23,#REF!,0),MATCH(I$7,#REF!,0))=0)),"Ok",IF(AND(INDEX(#REF!,MATCH($B$3&amp;$B23,#REF!,0),MATCH(I$6,#REF!,0))&gt;0,INDEX(#REF!,MATCH($B$3&amp;$B23,#REF!,0),MATCH(I$7,#REF!,0)&gt;0)),"Ok","Check"))</f>
        <v>#REF!</v>
      </c>
      <c r="J23" s="20" t="e">
        <f>IF(AND((INDEX(#REF!,MATCH($B$3&amp;$B23,#REF!,0),MATCH(J$6,#REF!,0))=0),(INDEX(#REF!,MATCH($B$3&amp;$B23,#REF!,0),MATCH(J$7,#REF!,0))=0)),"Ok",IF(AND(INDEX(#REF!,MATCH($B$3&amp;$B23,#REF!,0),MATCH(J$6,#REF!,0))&gt;0,INDEX(#REF!,MATCH($B$3&amp;$B23,#REF!,0),MATCH(J$7,#REF!,0)&gt;0)),"Ok","Check"))</f>
        <v>#REF!</v>
      </c>
      <c r="K23" s="20" t="e">
        <f>IF(AND((INDEX(#REF!,MATCH($B$3&amp;$B23,#REF!,0),MATCH(K$6,#REF!,0))=0),(INDEX(#REF!,MATCH($B$3&amp;$B23,#REF!,0),MATCH(K$7,#REF!,0))=0)),"Ok",IF(AND(INDEX(#REF!,MATCH($B$3&amp;$B23,#REF!,0),MATCH(K$6,#REF!,0))&gt;0,INDEX(#REF!,MATCH($B$3&amp;$B23,#REF!,0),MATCH(K$7,#REF!,0)&gt;0)),"Ok","Check"))</f>
        <v>#REF!</v>
      </c>
      <c r="L23" s="20" t="e">
        <f>IF(AND((INDEX(#REF!,MATCH($B$3&amp;$B23,#REF!,0),MATCH(L$6,#REF!,0))=0),(INDEX(#REF!,MATCH($B$3&amp;$B23,#REF!,0),MATCH(L$7,#REF!,0))=0)),"Ok",IF(AND(INDEX(#REF!,MATCH($B$3&amp;$B23,#REF!,0),MATCH(L$6,#REF!,0))&gt;0,INDEX(#REF!,MATCH($B$3&amp;$B23,#REF!,0),MATCH(L$7,#REF!,0)&gt;0)),"Ok","Check"))</f>
        <v>#REF!</v>
      </c>
      <c r="M23" s="20" t="e">
        <f t="shared" si="1"/>
        <v>#REF!</v>
      </c>
      <c r="N23" s="22" t="e">
        <f t="shared" si="0"/>
        <v>#REF!</v>
      </c>
      <c r="O23" s="20" t="e">
        <f>IF(AND((INDEX(#REF!,MATCH($B$3&amp;$B23,#REF!,0),MATCH(O$6,#REF!,0))=0),(INDEX(#REF!,MATCH($B$3&amp;$B23,#REF!,0),MATCH(O$7,#REF!,0))=0)),"Ok",IF(AND(INDEX(#REF!,MATCH($B$3&amp;$B23,#REF!,0),MATCH(O$6,#REF!,0))&gt;0,INDEX(#REF!,MATCH($B$3&amp;$B23,#REF!,0),MATCH(O$7,#REF!,0)&gt;0)),"Ok","Check"))</f>
        <v>#REF!</v>
      </c>
      <c r="P23" s="20" t="e">
        <f>IF(AND((INDEX(#REF!,MATCH($B$3&amp;$B23,#REF!,0),MATCH(P$6,#REF!,0))=0),(INDEX(#REF!,MATCH($B$3&amp;$B23,#REF!,0),MATCH(P$7,#REF!,0))=0)),"Ok",IF(AND(INDEX(#REF!,MATCH($B$3&amp;$B23,#REF!,0),MATCH(P$6,#REF!,0))&gt;0,INDEX(#REF!,MATCH($B$3&amp;$B23,#REF!,0),MATCH(P$7,#REF!,0)&gt;0)),"Ok","Check"))</f>
        <v>#REF!</v>
      </c>
      <c r="Q23" s="20" t="e">
        <f>IF(AND((INDEX(#REF!,MATCH($B$3&amp;$B23,#REF!,0),MATCH(Q$6,#REF!,0))=0),(INDEX(#REF!,MATCH($B$3&amp;$B23,#REF!,0),MATCH(Q$7,#REF!,0))=0)),"Ok",IF(AND(INDEX(#REF!,MATCH($B$3&amp;$B23,#REF!,0),MATCH(Q$6,#REF!,0))&gt;0,INDEX(#REF!,MATCH($B$3&amp;$B23,#REF!,0),MATCH(Q$7,#REF!,0)&gt;0)),"Ok","Check"))</f>
        <v>#REF!</v>
      </c>
      <c r="R23" s="20" t="e">
        <f>IF(AND((INDEX(#REF!,MATCH($B$3&amp;$B23,#REF!,0),MATCH(R$6,#REF!,0))=0),(INDEX(#REF!,MATCH($B$3&amp;$B23,#REF!,0),MATCH(R$7,#REF!,0))=0)),"Ok",IF(AND(INDEX(#REF!,MATCH($B$3&amp;$B23,#REF!,0),MATCH(R$6,#REF!,0))&gt;0,INDEX(#REF!,MATCH($B$3&amp;$B23,#REF!,0),MATCH(R$7,#REF!,0)&gt;0)),"Ok","Check"))</f>
        <v>#REF!</v>
      </c>
      <c r="S23" s="20" t="e">
        <f>IF(AND((INDEX(#REF!,MATCH($B$3&amp;$B23,#REF!,0),MATCH(S$6,#REF!,0))=0),(INDEX(#REF!,MATCH($B$3&amp;$B23,#REF!,0),MATCH(S$7,#REF!,0))=0)),"Ok",IF(AND(INDEX(#REF!,MATCH($B$3&amp;$B23,#REF!,0),MATCH(S$6,#REF!,0))&gt;0,INDEX(#REF!,MATCH($B$3&amp;$B23,#REF!,0),MATCH(S$7,#REF!,0)&gt;0)),"Ok","Check"))</f>
        <v>#REF!</v>
      </c>
      <c r="T23" s="20" t="e">
        <f>IF(AND((INDEX(#REF!,MATCH($B$3&amp;$B23,#REF!,0),MATCH(T$6,#REF!,0))=0),(INDEX(#REF!,MATCH($B$3&amp;$B23,#REF!,0),MATCH(T$7,#REF!,0))=0)),"Ok",IF(AND(INDEX(#REF!,MATCH($B$3&amp;$B23,#REF!,0),MATCH(T$6,#REF!,0))&gt;0,INDEX(#REF!,MATCH($B$3&amp;$B23,#REF!,0),MATCH(T$7,#REF!,0)&gt;0)),"Ok","Check"))</f>
        <v>#REF!</v>
      </c>
      <c r="U23" s="20" t="e">
        <f>IF(AND((INDEX(#REF!,MATCH($B$3&amp;$B23,#REF!,0),MATCH(U$6,#REF!,0))=0),(INDEX(#REF!,MATCH($B$3&amp;$B23,#REF!,0),MATCH(U$7,#REF!,0))=0)),"Ok",IF(AND(INDEX(#REF!,MATCH($B$3&amp;$B23,#REF!,0),MATCH(U$6,#REF!,0))&gt;0,INDEX(#REF!,MATCH($B$3&amp;$B23,#REF!,0),MATCH(U$7,#REF!,0)&gt;0)),"Ok","Check"))</f>
        <v>#REF!</v>
      </c>
      <c r="V23" s="20" t="e">
        <f>IF(AND((INDEX(#REF!,MATCH($B$3&amp;$B23,#REF!,0),MATCH(V$6,#REF!,0))=0),(INDEX(#REF!,MATCH($B$3&amp;$B23,#REF!,0),MATCH(V$7,#REF!,0))=0)),"Ok",IF(AND(INDEX(#REF!,MATCH($B$3&amp;$B23,#REF!,0),MATCH(V$6,#REF!,0))&gt;0,INDEX(#REF!,MATCH($B$3&amp;$B23,#REF!,0),MATCH(V$7,#REF!,0)&gt;0)),"Ok","Check"))</f>
        <v>#REF!</v>
      </c>
      <c r="W23" s="20" t="e">
        <f>IF(AND((INDEX(#REF!,MATCH($B$3&amp;$B23,#REF!,0),MATCH(W$6,#REF!,0))=0),(INDEX(#REF!,MATCH($B$3&amp;$B23,#REF!,0),MATCH(W$7,#REF!,0))=0)),"Ok",IF(AND(INDEX(#REF!,MATCH($B$3&amp;$B23,#REF!,0),MATCH(W$6,#REF!,0))&gt;0,INDEX(#REF!,MATCH($B$3&amp;$B23,#REF!,0),MATCH(W$7,#REF!,0)&gt;0)),"Ok","Check"))</f>
        <v>#REF!</v>
      </c>
      <c r="X23" s="20" t="e">
        <f>IF(AND((INDEX(#REF!,MATCH($B$3&amp;$B23,#REF!,0),MATCH(X$6,#REF!,0))=0),(INDEX(#REF!,MATCH($B$3&amp;$B23,#REF!,0),MATCH(X$7,#REF!,0))=0)),"Ok",IF(AND(INDEX(#REF!,MATCH($B$3&amp;$B23,#REF!,0),MATCH(X$6,#REF!,0))&gt;0,INDEX(#REF!,MATCH($B$3&amp;$B23,#REF!,0),MATCH(X$7,#REF!,0)&gt;0)),"Ok","Check"))</f>
        <v>#REF!</v>
      </c>
      <c r="Y23" s="20" t="e">
        <f t="shared" si="2"/>
        <v>#REF!</v>
      </c>
      <c r="Z23" s="22" t="e">
        <f t="shared" si="2"/>
        <v>#REF!</v>
      </c>
      <c r="AA23" s="20" t="e">
        <f>IF(AND((INDEX(#REF!,MATCH($B$3&amp;$B23,#REF!,0),MATCH(AA$6,#REF!,0))=0),(INDEX(#REF!,MATCH($B$3&amp;$B23,#REF!,0),MATCH(AA$7,#REF!,0))=0)),"Ok",IF(AND(INDEX(#REF!,MATCH($B$3&amp;$B23,#REF!,0),MATCH(AA$6,#REF!,0))&gt;0,INDEX(#REF!,MATCH($B$3&amp;$B23,#REF!,0),MATCH(AA$7,#REF!,0)&gt;0)),"Ok","Check"))</f>
        <v>#REF!</v>
      </c>
      <c r="AB23" s="20" t="e">
        <f>IF(AND((INDEX(#REF!,MATCH($B$3&amp;$B23,#REF!,0),MATCH(AB$6,#REF!,0))=0),(INDEX(#REF!,MATCH($B$3&amp;$B23,#REF!,0),MATCH(AB$7,#REF!,0))=0)),"Ok",IF(AND(INDEX(#REF!,MATCH($B$3&amp;$B23,#REF!,0),MATCH(AB$6,#REF!,0))&gt;0,INDEX(#REF!,MATCH($B$3&amp;$B23,#REF!,0),MATCH(AB$7,#REF!,0)&gt;0)),"Ok","Check"))</f>
        <v>#REF!</v>
      </c>
      <c r="AC23" s="20" t="e">
        <f>IF(AND((INDEX(#REF!,MATCH($B$3&amp;$B23,#REF!,0),MATCH(AC$6,#REF!,0))=0),(INDEX(#REF!,MATCH($B$3&amp;$B23,#REF!,0),MATCH(AC$7,#REF!,0))=0)),"Ok",IF(AND(INDEX(#REF!,MATCH($B$3&amp;$B23,#REF!,0),MATCH(AC$6,#REF!,0))&gt;0,INDEX(#REF!,MATCH($B$3&amp;$B23,#REF!,0),MATCH(AC$7,#REF!,0)&gt;0)),"Ok","Check"))</f>
        <v>#REF!</v>
      </c>
      <c r="AD23" s="20" t="e">
        <f>IF(AND((INDEX(#REF!,MATCH($B$3&amp;$B23,#REF!,0),MATCH(AD$6,#REF!,0))=0),(INDEX(#REF!,MATCH($B$3&amp;$B23,#REF!,0),MATCH(AD$7,#REF!,0))=0)),"Ok",IF(AND(INDEX(#REF!,MATCH($B$3&amp;$B23,#REF!,0),MATCH(AD$6,#REF!,0))&gt;0,INDEX(#REF!,MATCH($B$3&amp;$B23,#REF!,0),MATCH(AD$7,#REF!,0)&gt;0)),"Ok","Check"))</f>
        <v>#REF!</v>
      </c>
      <c r="AE23" s="20" t="e">
        <f>IF(AND((INDEX(#REF!,MATCH($B$3&amp;$B23,#REF!,0),MATCH(AE$6,#REF!,0))=0),(INDEX(#REF!,MATCH($B$3&amp;$B23,#REF!,0),MATCH(AE$7,#REF!,0))=0)),"Ok",IF(AND(INDEX(#REF!,MATCH($B$3&amp;$B23,#REF!,0),MATCH(AE$6,#REF!,0))&gt;0,INDEX(#REF!,MATCH($B$3&amp;$B23,#REF!,0),MATCH(AE$7,#REF!,0)&gt;0)),"Ok","Check"))</f>
        <v>#REF!</v>
      </c>
      <c r="AF23" s="20" t="e">
        <f>IF(AND((INDEX(#REF!,MATCH($B$3&amp;$B23,#REF!,0),MATCH(AF$6,#REF!,0))=0),(INDEX(#REF!,MATCH($B$3&amp;$B23,#REF!,0),MATCH(AF$7,#REF!,0))=0)),"Ok",IF(AND(INDEX(#REF!,MATCH($B$3&amp;$B23,#REF!,0),MATCH(AF$6,#REF!,0))&gt;0,INDEX(#REF!,MATCH($B$3&amp;$B23,#REF!,0),MATCH(AF$7,#REF!,0)&gt;0)),"Ok","Check"))</f>
        <v>#REF!</v>
      </c>
      <c r="AG23" s="20" t="e">
        <f>IF(AND((INDEX(#REF!,MATCH($B$3&amp;$B23,#REF!,0),MATCH(AG$6,#REF!,0))=0),(INDEX(#REF!,MATCH($B$3&amp;$B23,#REF!,0),MATCH(AG$7,#REF!,0))=0)),"Ok",IF(AND(INDEX(#REF!,MATCH($B$3&amp;$B23,#REF!,0),MATCH(AG$6,#REF!,0))&gt;0,INDEX(#REF!,MATCH($B$3&amp;$B23,#REF!,0),MATCH(AG$7,#REF!,0)&gt;0)),"Ok","Check"))</f>
        <v>#REF!</v>
      </c>
      <c r="AH23" s="20" t="e">
        <f>IF(AND((INDEX(#REF!,MATCH($B$3&amp;$B23,#REF!,0),MATCH(AH$6,#REF!,0))=0),(INDEX(#REF!,MATCH($B$3&amp;$B23,#REF!,0),MATCH(AH$7,#REF!,0))=0)),"Ok",IF(AND(INDEX(#REF!,MATCH($B$3&amp;$B23,#REF!,0),MATCH(AH$6,#REF!,0))&gt;0,INDEX(#REF!,MATCH($B$3&amp;$B23,#REF!,0),MATCH(AH$7,#REF!,0)&gt;0)),"Ok","Check"))</f>
        <v>#REF!</v>
      </c>
      <c r="AI23" s="20" t="e">
        <f>IF(AND((INDEX(#REF!,MATCH($B$3&amp;$B23,#REF!,0),MATCH(AI$6,#REF!,0))=0),(INDEX(#REF!,MATCH($B$3&amp;$B23,#REF!,0),MATCH(AI$7,#REF!,0))=0)),"Ok",IF(AND(INDEX(#REF!,MATCH($B$3&amp;$B23,#REF!,0),MATCH(AI$6,#REF!,0))&gt;0,INDEX(#REF!,MATCH($B$3&amp;$B23,#REF!,0),MATCH(AI$7,#REF!,0)&gt;0)),"Ok","Check"))</f>
        <v>#REF!</v>
      </c>
      <c r="AJ23" s="20" t="e">
        <f>IF(AND((INDEX(#REF!,MATCH($B$3&amp;$B23,#REF!,0),MATCH(AJ$6,#REF!,0))=0),(INDEX(#REF!,MATCH($B$3&amp;$B23,#REF!,0),MATCH(AJ$7,#REF!,0))=0)),"Ok",IF(AND(INDEX(#REF!,MATCH($B$3&amp;$B23,#REF!,0),MATCH(AJ$6,#REF!,0))&gt;0,INDEX(#REF!,MATCH($B$3&amp;$B23,#REF!,0),MATCH(AJ$7,#REF!,0)&gt;0)),"Ok","Check"))</f>
        <v>#REF!</v>
      </c>
      <c r="AK23" s="20" t="e">
        <f>IF(AND((INDEX(#REF!,MATCH($B$3&amp;$B23,#REF!,0),MATCH(AK$6,#REF!,0))=0),(INDEX(#REF!,MATCH($B$3&amp;$B23,#REF!,0),MATCH(AK$7,#REF!,0))=0)),"Ok",IF(AND(INDEX(#REF!,MATCH($B$3&amp;$B23,#REF!,0),MATCH(AK$6,#REF!,0))&gt;0,INDEX(#REF!,MATCH($B$3&amp;$B23,#REF!,0),MATCH(AK$7,#REF!,0)&gt;0)),"Ok","Check"))</f>
        <v>#REF!</v>
      </c>
      <c r="AL23" s="20" t="e">
        <f>IF(AND((INDEX(#REF!,MATCH($B$3&amp;$B23,#REF!,0),MATCH(AL$6,#REF!,0))=0),(INDEX(#REF!,MATCH($B$3&amp;$B23,#REF!,0),MATCH(AL$7,#REF!,0))=0)),"Ok",IF(AND(INDEX(#REF!,MATCH($B$3&amp;$B23,#REF!,0),MATCH(AL$6,#REF!,0))&gt;0,INDEX(#REF!,MATCH($B$3&amp;$B23,#REF!,0),MATCH(AL$7,#REF!,0)&gt;0)),"Ok","Check"))</f>
        <v>#REF!</v>
      </c>
      <c r="AM23" s="20" t="e">
        <f t="shared" si="3"/>
        <v>#REF!</v>
      </c>
      <c r="AN23" s="21" t="e">
        <f t="shared" si="3"/>
        <v>#REF!</v>
      </c>
      <c r="AO23" s="20" t="e">
        <f>IF(AND((INDEX(#REF!,MATCH($B$3&amp;$B23,#REF!,0),MATCH(AO$6,#REF!,0))=0),(INDEX(#REF!,MATCH($B$3&amp;$B23,#REF!,0),MATCH(AO$7,#REF!,0))=0)),"Ok",IF(AND(INDEX(#REF!,MATCH($B$3&amp;$B23,#REF!,0),MATCH(AO$6,#REF!,0))&gt;0,INDEX(#REF!,MATCH($B$3&amp;$B23,#REF!,0),MATCH(AO$7,#REF!,0)&gt;0)),"Ok","Check"))</f>
        <v>#REF!</v>
      </c>
      <c r="AP23" s="20" t="e">
        <f>IF(AND((INDEX(#REF!,MATCH($B$3&amp;$B23,#REF!,0),MATCH(AP$6,#REF!,0))=0),(INDEX(#REF!,MATCH($B$3&amp;$B23,#REF!,0),MATCH(AP$7,#REF!,0))=0)),"Ok",IF(AND(INDEX(#REF!,MATCH($B$3&amp;$B23,#REF!,0),MATCH(AP$6,#REF!,0))&gt;0,INDEX(#REF!,MATCH($B$3&amp;$B23,#REF!,0),MATCH(AP$7,#REF!,0)&gt;0)),"Ok","Check"))</f>
        <v>#REF!</v>
      </c>
    </row>
    <row r="24" spans="1:42" ht="15.75" x14ac:dyDescent="0.25">
      <c r="A24" s="1">
        <v>17</v>
      </c>
      <c r="B24" s="1" t="s">
        <v>19</v>
      </c>
      <c r="C24" s="20" t="e">
        <f>IF(AND((INDEX(#REF!,MATCH($B$3&amp;$B24,#REF!,0),MATCH(C$6,#REF!,0))=0),(INDEX(#REF!,MATCH($B$3&amp;$B24,#REF!,0),MATCH(C$7,#REF!,0))=0)),"Ok",IF(AND(INDEX(#REF!,MATCH($B$3&amp;$B24,#REF!,0),MATCH(C$6,#REF!,0))&gt;0,INDEX(#REF!,MATCH($B$3&amp;$B24,#REF!,0),MATCH(C$7,#REF!,0)&gt;0)),"Ok","Check"))</f>
        <v>#REF!</v>
      </c>
      <c r="D24" s="20" t="e">
        <f>IF(AND((INDEX(#REF!,MATCH($B$3&amp;$B24,#REF!,0),MATCH(D$6,#REF!,0))=0),(INDEX(#REF!,MATCH($B$3&amp;$B24,#REF!,0),MATCH(D$7,#REF!,0))=0)),"Ok",IF(AND(INDEX(#REF!,MATCH($B$3&amp;$B24,#REF!,0),MATCH(D$6,#REF!,0))&gt;0,INDEX(#REF!,MATCH($B$3&amp;$B24,#REF!,0),MATCH(D$7,#REF!,0)&gt;0)),"Ok","Check"))</f>
        <v>#REF!</v>
      </c>
      <c r="E24" s="20" t="e">
        <f>IF(AND((INDEX(#REF!,MATCH($B$3&amp;$B24,#REF!,0),MATCH(E$6,#REF!,0))=0),(INDEX(#REF!,MATCH($B$3&amp;$B24,#REF!,0),MATCH(E$7,#REF!,0))=0)),"Ok",IF(AND(INDEX(#REF!,MATCH($B$3&amp;$B24,#REF!,0),MATCH(E$6,#REF!,0))&gt;0,INDEX(#REF!,MATCH($B$3&amp;$B24,#REF!,0),MATCH(E$7,#REF!,0)&gt;0)),"Ok","Check"))</f>
        <v>#REF!</v>
      </c>
      <c r="F24" s="20" t="e">
        <f>IF(AND((INDEX(#REF!,MATCH($B$3&amp;$B24,#REF!,0),MATCH(F$6,#REF!,0))=0),(INDEX(#REF!,MATCH($B$3&amp;$B24,#REF!,0),MATCH(F$7,#REF!,0))=0)),"Ok",IF(AND(INDEX(#REF!,MATCH($B$3&amp;$B24,#REF!,0),MATCH(F$6,#REF!,0))&gt;0,INDEX(#REF!,MATCH($B$3&amp;$B24,#REF!,0),MATCH(F$7,#REF!,0)&gt;0)),"Ok","Check"))</f>
        <v>#REF!</v>
      </c>
      <c r="G24" s="20" t="e">
        <f>IF(AND((INDEX(#REF!,MATCH($B$3&amp;$B24,#REF!,0),MATCH(G$6,#REF!,0))=0),(INDEX(#REF!,MATCH($B$3&amp;$B24,#REF!,0),MATCH(G$7,#REF!,0))=0)),"Ok",IF(AND(INDEX(#REF!,MATCH($B$3&amp;$B24,#REF!,0),MATCH(G$6,#REF!,0))&gt;0,INDEX(#REF!,MATCH($B$3&amp;$B24,#REF!,0),MATCH(G$7,#REF!,0)&gt;0)),"Ok","Check"))</f>
        <v>#REF!</v>
      </c>
      <c r="H24" s="20" t="e">
        <f>IF(AND((INDEX(#REF!,MATCH($B$3&amp;$B24,#REF!,0),MATCH(H$6,#REF!,0))=0),(INDEX(#REF!,MATCH($B$3&amp;$B24,#REF!,0),MATCH(H$7,#REF!,0))=0)),"Ok",IF(AND(INDEX(#REF!,MATCH($B$3&amp;$B24,#REF!,0),MATCH(H$6,#REF!,0))&gt;0,INDEX(#REF!,MATCH($B$3&amp;$B24,#REF!,0),MATCH(H$7,#REF!,0)&gt;0)),"Ok","Check"))</f>
        <v>#REF!</v>
      </c>
      <c r="I24" s="20" t="e">
        <f>IF(AND((INDEX(#REF!,MATCH($B$3&amp;$B24,#REF!,0),MATCH(I$6,#REF!,0))=0),(INDEX(#REF!,MATCH($B$3&amp;$B24,#REF!,0),MATCH(I$7,#REF!,0))=0)),"Ok",IF(AND(INDEX(#REF!,MATCH($B$3&amp;$B24,#REF!,0),MATCH(I$6,#REF!,0))&gt;0,INDEX(#REF!,MATCH($B$3&amp;$B24,#REF!,0),MATCH(I$7,#REF!,0)&gt;0)),"Ok","Check"))</f>
        <v>#REF!</v>
      </c>
      <c r="J24" s="20" t="e">
        <f>IF(AND((INDEX(#REF!,MATCH($B$3&amp;$B24,#REF!,0),MATCH(J$6,#REF!,0))=0),(INDEX(#REF!,MATCH($B$3&amp;$B24,#REF!,0),MATCH(J$7,#REF!,0))=0)),"Ok",IF(AND(INDEX(#REF!,MATCH($B$3&amp;$B24,#REF!,0),MATCH(J$6,#REF!,0))&gt;0,INDEX(#REF!,MATCH($B$3&amp;$B24,#REF!,0),MATCH(J$7,#REF!,0)&gt;0)),"Ok","Check"))</f>
        <v>#REF!</v>
      </c>
      <c r="K24" s="20" t="e">
        <f>IF(AND((INDEX(#REF!,MATCH($B$3&amp;$B24,#REF!,0),MATCH(K$6,#REF!,0))=0),(INDEX(#REF!,MATCH($B$3&amp;$B24,#REF!,0),MATCH(K$7,#REF!,0))=0)),"Ok",IF(AND(INDEX(#REF!,MATCH($B$3&amp;$B24,#REF!,0),MATCH(K$6,#REF!,0))&gt;0,INDEX(#REF!,MATCH($B$3&amp;$B24,#REF!,0),MATCH(K$7,#REF!,0)&gt;0)),"Ok","Check"))</f>
        <v>#REF!</v>
      </c>
      <c r="L24" s="20" t="e">
        <f>IF(AND((INDEX(#REF!,MATCH($B$3&amp;$B24,#REF!,0),MATCH(L$6,#REF!,0))=0),(INDEX(#REF!,MATCH($B$3&amp;$B24,#REF!,0),MATCH(L$7,#REF!,0))=0)),"Ok",IF(AND(INDEX(#REF!,MATCH($B$3&amp;$B24,#REF!,0),MATCH(L$6,#REF!,0))&gt;0,INDEX(#REF!,MATCH($B$3&amp;$B24,#REF!,0),MATCH(L$7,#REF!,0)&gt;0)),"Ok","Check"))</f>
        <v>#REF!</v>
      </c>
      <c r="M24" s="20" t="e">
        <f t="shared" si="1"/>
        <v>#REF!</v>
      </c>
      <c r="N24" s="22" t="e">
        <f t="shared" si="0"/>
        <v>#REF!</v>
      </c>
      <c r="O24" s="20" t="e">
        <f>IF(AND((INDEX(#REF!,MATCH($B$3&amp;$B24,#REF!,0),MATCH(O$6,#REF!,0))=0),(INDEX(#REF!,MATCH($B$3&amp;$B24,#REF!,0),MATCH(O$7,#REF!,0))=0)),"Ok",IF(AND(INDEX(#REF!,MATCH($B$3&amp;$B24,#REF!,0),MATCH(O$6,#REF!,0))&gt;0,INDEX(#REF!,MATCH($B$3&amp;$B24,#REF!,0),MATCH(O$7,#REF!,0)&gt;0)),"Ok","Check"))</f>
        <v>#REF!</v>
      </c>
      <c r="P24" s="20" t="e">
        <f>IF(AND((INDEX(#REF!,MATCH($B$3&amp;$B24,#REF!,0),MATCH(P$6,#REF!,0))=0),(INDEX(#REF!,MATCH($B$3&amp;$B24,#REF!,0),MATCH(P$7,#REF!,0))=0)),"Ok",IF(AND(INDEX(#REF!,MATCH($B$3&amp;$B24,#REF!,0),MATCH(P$6,#REF!,0))&gt;0,INDEX(#REF!,MATCH($B$3&amp;$B24,#REF!,0),MATCH(P$7,#REF!,0)&gt;0)),"Ok","Check"))</f>
        <v>#REF!</v>
      </c>
      <c r="Q24" s="20" t="e">
        <f>IF(AND((INDEX(#REF!,MATCH($B$3&amp;$B24,#REF!,0),MATCH(Q$6,#REF!,0))=0),(INDEX(#REF!,MATCH($B$3&amp;$B24,#REF!,0),MATCH(Q$7,#REF!,0))=0)),"Ok",IF(AND(INDEX(#REF!,MATCH($B$3&amp;$B24,#REF!,0),MATCH(Q$6,#REF!,0))&gt;0,INDEX(#REF!,MATCH($B$3&amp;$B24,#REF!,0),MATCH(Q$7,#REF!,0)&gt;0)),"Ok","Check"))</f>
        <v>#REF!</v>
      </c>
      <c r="R24" s="20" t="e">
        <f>IF(AND((INDEX(#REF!,MATCH($B$3&amp;$B24,#REF!,0),MATCH(R$6,#REF!,0))=0),(INDEX(#REF!,MATCH($B$3&amp;$B24,#REF!,0),MATCH(R$7,#REF!,0))=0)),"Ok",IF(AND(INDEX(#REF!,MATCH($B$3&amp;$B24,#REF!,0),MATCH(R$6,#REF!,0))&gt;0,INDEX(#REF!,MATCH($B$3&amp;$B24,#REF!,0),MATCH(R$7,#REF!,0)&gt;0)),"Ok","Check"))</f>
        <v>#REF!</v>
      </c>
      <c r="S24" s="20" t="e">
        <f>IF(AND((INDEX(#REF!,MATCH($B$3&amp;$B24,#REF!,0),MATCH(S$6,#REF!,0))=0),(INDEX(#REF!,MATCH($B$3&amp;$B24,#REF!,0),MATCH(S$7,#REF!,0))=0)),"Ok",IF(AND(INDEX(#REF!,MATCH($B$3&amp;$B24,#REF!,0),MATCH(S$6,#REF!,0))&gt;0,INDEX(#REF!,MATCH($B$3&amp;$B24,#REF!,0),MATCH(S$7,#REF!,0)&gt;0)),"Ok","Check"))</f>
        <v>#REF!</v>
      </c>
      <c r="T24" s="20" t="e">
        <f>IF(AND((INDEX(#REF!,MATCH($B$3&amp;$B24,#REF!,0),MATCH(T$6,#REF!,0))=0),(INDEX(#REF!,MATCH($B$3&amp;$B24,#REF!,0),MATCH(T$7,#REF!,0))=0)),"Ok",IF(AND(INDEX(#REF!,MATCH($B$3&amp;$B24,#REF!,0),MATCH(T$6,#REF!,0))&gt;0,INDEX(#REF!,MATCH($B$3&amp;$B24,#REF!,0),MATCH(T$7,#REF!,0)&gt;0)),"Ok","Check"))</f>
        <v>#REF!</v>
      </c>
      <c r="U24" s="20" t="e">
        <f>IF(AND((INDEX(#REF!,MATCH($B$3&amp;$B24,#REF!,0),MATCH(U$6,#REF!,0))=0),(INDEX(#REF!,MATCH($B$3&amp;$B24,#REF!,0),MATCH(U$7,#REF!,0))=0)),"Ok",IF(AND(INDEX(#REF!,MATCH($B$3&amp;$B24,#REF!,0),MATCH(U$6,#REF!,0))&gt;0,INDEX(#REF!,MATCH($B$3&amp;$B24,#REF!,0),MATCH(U$7,#REF!,0)&gt;0)),"Ok","Check"))</f>
        <v>#REF!</v>
      </c>
      <c r="V24" s="20" t="e">
        <f>IF(AND((INDEX(#REF!,MATCH($B$3&amp;$B24,#REF!,0),MATCH(V$6,#REF!,0))=0),(INDEX(#REF!,MATCH($B$3&amp;$B24,#REF!,0),MATCH(V$7,#REF!,0))=0)),"Ok",IF(AND(INDEX(#REF!,MATCH($B$3&amp;$B24,#REF!,0),MATCH(V$6,#REF!,0))&gt;0,INDEX(#REF!,MATCH($B$3&amp;$B24,#REF!,0),MATCH(V$7,#REF!,0)&gt;0)),"Ok","Check"))</f>
        <v>#REF!</v>
      </c>
      <c r="W24" s="20" t="e">
        <f>IF(AND((INDEX(#REF!,MATCH($B$3&amp;$B24,#REF!,0),MATCH(W$6,#REF!,0))=0),(INDEX(#REF!,MATCH($B$3&amp;$B24,#REF!,0),MATCH(W$7,#REF!,0))=0)),"Ok",IF(AND(INDEX(#REF!,MATCH($B$3&amp;$B24,#REF!,0),MATCH(W$6,#REF!,0))&gt;0,INDEX(#REF!,MATCH($B$3&amp;$B24,#REF!,0),MATCH(W$7,#REF!,0)&gt;0)),"Ok","Check"))</f>
        <v>#REF!</v>
      </c>
      <c r="X24" s="20" t="e">
        <f>IF(AND((INDEX(#REF!,MATCH($B$3&amp;$B24,#REF!,0),MATCH(X$6,#REF!,0))=0),(INDEX(#REF!,MATCH($B$3&amp;$B24,#REF!,0),MATCH(X$7,#REF!,0))=0)),"Ok",IF(AND(INDEX(#REF!,MATCH($B$3&amp;$B24,#REF!,0),MATCH(X$6,#REF!,0))&gt;0,INDEX(#REF!,MATCH($B$3&amp;$B24,#REF!,0),MATCH(X$7,#REF!,0)&gt;0)),"Ok","Check"))</f>
        <v>#REF!</v>
      </c>
      <c r="Y24" s="20" t="e">
        <f t="shared" si="2"/>
        <v>#REF!</v>
      </c>
      <c r="Z24" s="22" t="e">
        <f t="shared" si="2"/>
        <v>#REF!</v>
      </c>
      <c r="AA24" s="20" t="e">
        <f>IF(AND((INDEX(#REF!,MATCH($B$3&amp;$B24,#REF!,0),MATCH(AA$6,#REF!,0))=0),(INDEX(#REF!,MATCH($B$3&amp;$B24,#REF!,0),MATCH(AA$7,#REF!,0))=0)),"Ok",IF(AND(INDEX(#REF!,MATCH($B$3&amp;$B24,#REF!,0),MATCH(AA$6,#REF!,0))&gt;0,INDEX(#REF!,MATCH($B$3&amp;$B24,#REF!,0),MATCH(AA$7,#REF!,0)&gt;0)),"Ok","Check"))</f>
        <v>#REF!</v>
      </c>
      <c r="AB24" s="20" t="e">
        <f>IF(AND((INDEX(#REF!,MATCH($B$3&amp;$B24,#REF!,0),MATCH(AB$6,#REF!,0))=0),(INDEX(#REF!,MATCH($B$3&amp;$B24,#REF!,0),MATCH(AB$7,#REF!,0))=0)),"Ok",IF(AND(INDEX(#REF!,MATCH($B$3&amp;$B24,#REF!,0),MATCH(AB$6,#REF!,0))&gt;0,INDEX(#REF!,MATCH($B$3&amp;$B24,#REF!,0),MATCH(AB$7,#REF!,0)&gt;0)),"Ok","Check"))</f>
        <v>#REF!</v>
      </c>
      <c r="AC24" s="20" t="e">
        <f>IF(AND((INDEX(#REF!,MATCH($B$3&amp;$B24,#REF!,0),MATCH(AC$6,#REF!,0))=0),(INDEX(#REF!,MATCH($B$3&amp;$B24,#REF!,0),MATCH(AC$7,#REF!,0))=0)),"Ok",IF(AND(INDEX(#REF!,MATCH($B$3&amp;$B24,#REF!,0),MATCH(AC$6,#REF!,0))&gt;0,INDEX(#REF!,MATCH($B$3&amp;$B24,#REF!,0),MATCH(AC$7,#REF!,0)&gt;0)),"Ok","Check"))</f>
        <v>#REF!</v>
      </c>
      <c r="AD24" s="20" t="e">
        <f>IF(AND((INDEX(#REF!,MATCH($B$3&amp;$B24,#REF!,0),MATCH(AD$6,#REF!,0))=0),(INDEX(#REF!,MATCH($B$3&amp;$B24,#REF!,0),MATCH(AD$7,#REF!,0))=0)),"Ok",IF(AND(INDEX(#REF!,MATCH($B$3&amp;$B24,#REF!,0),MATCH(AD$6,#REF!,0))&gt;0,INDEX(#REF!,MATCH($B$3&amp;$B24,#REF!,0),MATCH(AD$7,#REF!,0)&gt;0)),"Ok","Check"))</f>
        <v>#REF!</v>
      </c>
      <c r="AE24" s="20" t="e">
        <f>IF(AND((INDEX(#REF!,MATCH($B$3&amp;$B24,#REF!,0),MATCH(AE$6,#REF!,0))=0),(INDEX(#REF!,MATCH($B$3&amp;$B24,#REF!,0),MATCH(AE$7,#REF!,0))=0)),"Ok",IF(AND(INDEX(#REF!,MATCH($B$3&amp;$B24,#REF!,0),MATCH(AE$6,#REF!,0))&gt;0,INDEX(#REF!,MATCH($B$3&amp;$B24,#REF!,0),MATCH(AE$7,#REF!,0)&gt;0)),"Ok","Check"))</f>
        <v>#REF!</v>
      </c>
      <c r="AF24" s="20" t="e">
        <f>IF(AND((INDEX(#REF!,MATCH($B$3&amp;$B24,#REF!,0),MATCH(AF$6,#REF!,0))=0),(INDEX(#REF!,MATCH($B$3&amp;$B24,#REF!,0),MATCH(AF$7,#REF!,0))=0)),"Ok",IF(AND(INDEX(#REF!,MATCH($B$3&amp;$B24,#REF!,0),MATCH(AF$6,#REF!,0))&gt;0,INDEX(#REF!,MATCH($B$3&amp;$B24,#REF!,0),MATCH(AF$7,#REF!,0)&gt;0)),"Ok","Check"))</f>
        <v>#REF!</v>
      </c>
      <c r="AG24" s="20" t="e">
        <f>IF(AND((INDEX(#REF!,MATCH($B$3&amp;$B24,#REF!,0),MATCH(AG$6,#REF!,0))=0),(INDEX(#REF!,MATCH($B$3&amp;$B24,#REF!,0),MATCH(AG$7,#REF!,0))=0)),"Ok",IF(AND(INDEX(#REF!,MATCH($B$3&amp;$B24,#REF!,0),MATCH(AG$6,#REF!,0))&gt;0,INDEX(#REF!,MATCH($B$3&amp;$B24,#REF!,0),MATCH(AG$7,#REF!,0)&gt;0)),"Ok","Check"))</f>
        <v>#REF!</v>
      </c>
      <c r="AH24" s="20" t="e">
        <f>IF(AND((INDEX(#REF!,MATCH($B$3&amp;$B24,#REF!,0),MATCH(AH$6,#REF!,0))=0),(INDEX(#REF!,MATCH($B$3&amp;$B24,#REF!,0),MATCH(AH$7,#REF!,0))=0)),"Ok",IF(AND(INDEX(#REF!,MATCH($B$3&amp;$B24,#REF!,0),MATCH(AH$6,#REF!,0))&gt;0,INDEX(#REF!,MATCH($B$3&amp;$B24,#REF!,0),MATCH(AH$7,#REF!,0)&gt;0)),"Ok","Check"))</f>
        <v>#REF!</v>
      </c>
      <c r="AI24" s="20" t="e">
        <f>IF(AND((INDEX(#REF!,MATCH($B$3&amp;$B24,#REF!,0),MATCH(AI$6,#REF!,0))=0),(INDEX(#REF!,MATCH($B$3&amp;$B24,#REF!,0),MATCH(AI$7,#REF!,0))=0)),"Ok",IF(AND(INDEX(#REF!,MATCH($B$3&amp;$B24,#REF!,0),MATCH(AI$6,#REF!,0))&gt;0,INDEX(#REF!,MATCH($B$3&amp;$B24,#REF!,0),MATCH(AI$7,#REF!,0)&gt;0)),"Ok","Check"))</f>
        <v>#REF!</v>
      </c>
      <c r="AJ24" s="20" t="e">
        <f>IF(AND((INDEX(#REF!,MATCH($B$3&amp;$B24,#REF!,0),MATCH(AJ$6,#REF!,0))=0),(INDEX(#REF!,MATCH($B$3&amp;$B24,#REF!,0),MATCH(AJ$7,#REF!,0))=0)),"Ok",IF(AND(INDEX(#REF!,MATCH($B$3&amp;$B24,#REF!,0),MATCH(AJ$6,#REF!,0))&gt;0,INDEX(#REF!,MATCH($B$3&amp;$B24,#REF!,0),MATCH(AJ$7,#REF!,0)&gt;0)),"Ok","Check"))</f>
        <v>#REF!</v>
      </c>
      <c r="AK24" s="20" t="e">
        <f>IF(AND((INDEX(#REF!,MATCH($B$3&amp;$B24,#REF!,0),MATCH(AK$6,#REF!,0))=0),(INDEX(#REF!,MATCH($B$3&amp;$B24,#REF!,0),MATCH(AK$7,#REF!,0))=0)),"Ok",IF(AND(INDEX(#REF!,MATCH($B$3&amp;$B24,#REF!,0),MATCH(AK$6,#REF!,0))&gt;0,INDEX(#REF!,MATCH($B$3&amp;$B24,#REF!,0),MATCH(AK$7,#REF!,0)&gt;0)),"Ok","Check"))</f>
        <v>#REF!</v>
      </c>
      <c r="AL24" s="20" t="e">
        <f>IF(AND((INDEX(#REF!,MATCH($B$3&amp;$B24,#REF!,0),MATCH(AL$6,#REF!,0))=0),(INDEX(#REF!,MATCH($B$3&amp;$B24,#REF!,0),MATCH(AL$7,#REF!,0))=0)),"Ok",IF(AND(INDEX(#REF!,MATCH($B$3&amp;$B24,#REF!,0),MATCH(AL$6,#REF!,0))&gt;0,INDEX(#REF!,MATCH($B$3&amp;$B24,#REF!,0),MATCH(AL$7,#REF!,0)&gt;0)),"Ok","Check"))</f>
        <v>#REF!</v>
      </c>
      <c r="AM24" s="20" t="e">
        <f t="shared" si="3"/>
        <v>#REF!</v>
      </c>
      <c r="AN24" s="21" t="e">
        <f t="shared" si="3"/>
        <v>#REF!</v>
      </c>
      <c r="AO24" s="20" t="e">
        <f>IF(AND((INDEX(#REF!,MATCH($B$3&amp;$B24,#REF!,0),MATCH(AO$6,#REF!,0))=0),(INDEX(#REF!,MATCH($B$3&amp;$B24,#REF!,0),MATCH(AO$7,#REF!,0))=0)),"Ok",IF(AND(INDEX(#REF!,MATCH($B$3&amp;$B24,#REF!,0),MATCH(AO$6,#REF!,0))&gt;0,INDEX(#REF!,MATCH($B$3&amp;$B24,#REF!,0),MATCH(AO$7,#REF!,0)&gt;0)),"Ok","Check"))</f>
        <v>#REF!</v>
      </c>
      <c r="AP24" s="20" t="e">
        <f>IF(AND((INDEX(#REF!,MATCH($B$3&amp;$B24,#REF!,0),MATCH(AP$6,#REF!,0))=0),(INDEX(#REF!,MATCH($B$3&amp;$B24,#REF!,0),MATCH(AP$7,#REF!,0))=0)),"Ok",IF(AND(INDEX(#REF!,MATCH($B$3&amp;$B24,#REF!,0),MATCH(AP$6,#REF!,0))&gt;0,INDEX(#REF!,MATCH($B$3&amp;$B24,#REF!,0),MATCH(AP$7,#REF!,0)&gt;0)),"Ok","Check"))</f>
        <v>#REF!</v>
      </c>
    </row>
    <row r="25" spans="1:42" ht="15.75" x14ac:dyDescent="0.25">
      <c r="A25" s="1">
        <v>18</v>
      </c>
      <c r="B25" s="1" t="s">
        <v>20</v>
      </c>
      <c r="C25" s="20" t="e">
        <f>IF(AND((INDEX(#REF!,MATCH($B$3&amp;$B25,#REF!,0),MATCH(C$6,#REF!,0))=0),(INDEX(#REF!,MATCH($B$3&amp;$B25,#REF!,0),MATCH(C$7,#REF!,0))=0)),"Ok",IF(AND(INDEX(#REF!,MATCH($B$3&amp;$B25,#REF!,0),MATCH(C$6,#REF!,0))&gt;0,INDEX(#REF!,MATCH($B$3&amp;$B25,#REF!,0),MATCH(C$7,#REF!,0)&gt;0)),"Ok","Check"))</f>
        <v>#REF!</v>
      </c>
      <c r="D25" s="20" t="e">
        <f>IF(AND((INDEX(#REF!,MATCH($B$3&amp;$B25,#REF!,0),MATCH(D$6,#REF!,0))=0),(INDEX(#REF!,MATCH($B$3&amp;$B25,#REF!,0),MATCH(D$7,#REF!,0))=0)),"Ok",IF(AND(INDEX(#REF!,MATCH($B$3&amp;$B25,#REF!,0),MATCH(D$6,#REF!,0))&gt;0,INDEX(#REF!,MATCH($B$3&amp;$B25,#REF!,0),MATCH(D$7,#REF!,0)&gt;0)),"Ok","Check"))</f>
        <v>#REF!</v>
      </c>
      <c r="E25" s="20" t="e">
        <f>IF(AND((INDEX(#REF!,MATCH($B$3&amp;$B25,#REF!,0),MATCH(E$6,#REF!,0))=0),(INDEX(#REF!,MATCH($B$3&amp;$B25,#REF!,0),MATCH(E$7,#REF!,0))=0)),"Ok",IF(AND(INDEX(#REF!,MATCH($B$3&amp;$B25,#REF!,0),MATCH(E$6,#REF!,0))&gt;0,INDEX(#REF!,MATCH($B$3&amp;$B25,#REF!,0),MATCH(E$7,#REF!,0)&gt;0)),"Ok","Check"))</f>
        <v>#REF!</v>
      </c>
      <c r="F25" s="20" t="e">
        <f>IF(AND((INDEX(#REF!,MATCH($B$3&amp;$B25,#REF!,0),MATCH(F$6,#REF!,0))=0),(INDEX(#REF!,MATCH($B$3&amp;$B25,#REF!,0),MATCH(F$7,#REF!,0))=0)),"Ok",IF(AND(INDEX(#REF!,MATCH($B$3&amp;$B25,#REF!,0),MATCH(F$6,#REF!,0))&gt;0,INDEX(#REF!,MATCH($B$3&amp;$B25,#REF!,0),MATCH(F$7,#REF!,0)&gt;0)),"Ok","Check"))</f>
        <v>#REF!</v>
      </c>
      <c r="G25" s="20" t="e">
        <f>IF(AND((INDEX(#REF!,MATCH($B$3&amp;$B25,#REF!,0),MATCH(G$6,#REF!,0))=0),(INDEX(#REF!,MATCH($B$3&amp;$B25,#REF!,0),MATCH(G$7,#REF!,0))=0)),"Ok",IF(AND(INDEX(#REF!,MATCH($B$3&amp;$B25,#REF!,0),MATCH(G$6,#REF!,0))&gt;0,INDEX(#REF!,MATCH($B$3&amp;$B25,#REF!,0),MATCH(G$7,#REF!,0)&gt;0)),"Ok","Check"))</f>
        <v>#REF!</v>
      </c>
      <c r="H25" s="20" t="e">
        <f>IF(AND((INDEX(#REF!,MATCH($B$3&amp;$B25,#REF!,0),MATCH(H$6,#REF!,0))=0),(INDEX(#REF!,MATCH($B$3&amp;$B25,#REF!,0),MATCH(H$7,#REF!,0))=0)),"Ok",IF(AND(INDEX(#REF!,MATCH($B$3&amp;$B25,#REF!,0),MATCH(H$6,#REF!,0))&gt;0,INDEX(#REF!,MATCH($B$3&amp;$B25,#REF!,0),MATCH(H$7,#REF!,0)&gt;0)),"Ok","Check"))</f>
        <v>#REF!</v>
      </c>
      <c r="I25" s="20" t="e">
        <f>IF(AND((INDEX(#REF!,MATCH($B$3&amp;$B25,#REF!,0),MATCH(I$6,#REF!,0))=0),(INDEX(#REF!,MATCH($B$3&amp;$B25,#REF!,0),MATCH(I$7,#REF!,0))=0)),"Ok",IF(AND(INDEX(#REF!,MATCH($B$3&amp;$B25,#REF!,0),MATCH(I$6,#REF!,0))&gt;0,INDEX(#REF!,MATCH($B$3&amp;$B25,#REF!,0),MATCH(I$7,#REF!,0)&gt;0)),"Ok","Check"))</f>
        <v>#REF!</v>
      </c>
      <c r="J25" s="20" t="e">
        <f>IF(AND((INDEX(#REF!,MATCH($B$3&amp;$B25,#REF!,0),MATCH(J$6,#REF!,0))=0),(INDEX(#REF!,MATCH($B$3&amp;$B25,#REF!,0),MATCH(J$7,#REF!,0))=0)),"Ok",IF(AND(INDEX(#REF!,MATCH($B$3&amp;$B25,#REF!,0),MATCH(J$6,#REF!,0))&gt;0,INDEX(#REF!,MATCH($B$3&amp;$B25,#REF!,0),MATCH(J$7,#REF!,0)&gt;0)),"Ok","Check"))</f>
        <v>#REF!</v>
      </c>
      <c r="K25" s="20" t="e">
        <f>IF(AND((INDEX(#REF!,MATCH($B$3&amp;$B25,#REF!,0),MATCH(K$6,#REF!,0))=0),(INDEX(#REF!,MATCH($B$3&amp;$B25,#REF!,0),MATCH(K$7,#REF!,0))=0)),"Ok",IF(AND(INDEX(#REF!,MATCH($B$3&amp;$B25,#REF!,0),MATCH(K$6,#REF!,0))&gt;0,INDEX(#REF!,MATCH($B$3&amp;$B25,#REF!,0),MATCH(K$7,#REF!,0)&gt;0)),"Ok","Check"))</f>
        <v>#REF!</v>
      </c>
      <c r="L25" s="20" t="e">
        <f>IF(AND((INDEX(#REF!,MATCH($B$3&amp;$B25,#REF!,0),MATCH(L$6,#REF!,0))=0),(INDEX(#REF!,MATCH($B$3&amp;$B25,#REF!,0),MATCH(L$7,#REF!,0))=0)),"Ok",IF(AND(INDEX(#REF!,MATCH($B$3&amp;$B25,#REF!,0),MATCH(L$6,#REF!,0))&gt;0,INDEX(#REF!,MATCH($B$3&amp;$B25,#REF!,0),MATCH(L$7,#REF!,0)&gt;0)),"Ok","Check"))</f>
        <v>#REF!</v>
      </c>
      <c r="M25" s="20" t="e">
        <f t="shared" si="1"/>
        <v>#REF!</v>
      </c>
      <c r="N25" s="22" t="e">
        <f t="shared" si="0"/>
        <v>#REF!</v>
      </c>
      <c r="O25" s="20" t="e">
        <f>IF(AND((INDEX(#REF!,MATCH($B$3&amp;$B25,#REF!,0),MATCH(O$6,#REF!,0))=0),(INDEX(#REF!,MATCH($B$3&amp;$B25,#REF!,0),MATCH(O$7,#REF!,0))=0)),"Ok",IF(AND(INDEX(#REF!,MATCH($B$3&amp;$B25,#REF!,0),MATCH(O$6,#REF!,0))&gt;0,INDEX(#REF!,MATCH($B$3&amp;$B25,#REF!,0),MATCH(O$7,#REF!,0)&gt;0)),"Ok","Check"))</f>
        <v>#REF!</v>
      </c>
      <c r="P25" s="20" t="e">
        <f>IF(AND((INDEX(#REF!,MATCH($B$3&amp;$B25,#REF!,0),MATCH(P$6,#REF!,0))=0),(INDEX(#REF!,MATCH($B$3&amp;$B25,#REF!,0),MATCH(P$7,#REF!,0))=0)),"Ok",IF(AND(INDEX(#REF!,MATCH($B$3&amp;$B25,#REF!,0),MATCH(P$6,#REF!,0))&gt;0,INDEX(#REF!,MATCH($B$3&amp;$B25,#REF!,0),MATCH(P$7,#REF!,0)&gt;0)),"Ok","Check"))</f>
        <v>#REF!</v>
      </c>
      <c r="Q25" s="20" t="e">
        <f>IF(AND((INDEX(#REF!,MATCH($B$3&amp;$B25,#REF!,0),MATCH(Q$6,#REF!,0))=0),(INDEX(#REF!,MATCH($B$3&amp;$B25,#REF!,0),MATCH(Q$7,#REF!,0))=0)),"Ok",IF(AND(INDEX(#REF!,MATCH($B$3&amp;$B25,#REF!,0),MATCH(Q$6,#REF!,0))&gt;0,INDEX(#REF!,MATCH($B$3&amp;$B25,#REF!,0),MATCH(Q$7,#REF!,0)&gt;0)),"Ok","Check"))</f>
        <v>#REF!</v>
      </c>
      <c r="R25" s="20" t="e">
        <f>IF(AND((INDEX(#REF!,MATCH($B$3&amp;$B25,#REF!,0),MATCH(R$6,#REF!,0))=0),(INDEX(#REF!,MATCH($B$3&amp;$B25,#REF!,0),MATCH(R$7,#REF!,0))=0)),"Ok",IF(AND(INDEX(#REF!,MATCH($B$3&amp;$B25,#REF!,0),MATCH(R$6,#REF!,0))&gt;0,INDEX(#REF!,MATCH($B$3&amp;$B25,#REF!,0),MATCH(R$7,#REF!,0)&gt;0)),"Ok","Check"))</f>
        <v>#REF!</v>
      </c>
      <c r="S25" s="20" t="e">
        <f>IF(AND((INDEX(#REF!,MATCH($B$3&amp;$B25,#REF!,0),MATCH(S$6,#REF!,0))=0),(INDEX(#REF!,MATCH($B$3&amp;$B25,#REF!,0),MATCH(S$7,#REF!,0))=0)),"Ok",IF(AND(INDEX(#REF!,MATCH($B$3&amp;$B25,#REF!,0),MATCH(S$6,#REF!,0))&gt;0,INDEX(#REF!,MATCH($B$3&amp;$B25,#REF!,0),MATCH(S$7,#REF!,0)&gt;0)),"Ok","Check"))</f>
        <v>#REF!</v>
      </c>
      <c r="T25" s="20" t="e">
        <f>IF(AND((INDEX(#REF!,MATCH($B$3&amp;$B25,#REF!,0),MATCH(T$6,#REF!,0))=0),(INDEX(#REF!,MATCH($B$3&amp;$B25,#REF!,0),MATCH(T$7,#REF!,0))=0)),"Ok",IF(AND(INDEX(#REF!,MATCH($B$3&amp;$B25,#REF!,0),MATCH(T$6,#REF!,0))&gt;0,INDEX(#REF!,MATCH($B$3&amp;$B25,#REF!,0),MATCH(T$7,#REF!,0)&gt;0)),"Ok","Check"))</f>
        <v>#REF!</v>
      </c>
      <c r="U25" s="20" t="e">
        <f>IF(AND((INDEX(#REF!,MATCH($B$3&amp;$B25,#REF!,0),MATCH(U$6,#REF!,0))=0),(INDEX(#REF!,MATCH($B$3&amp;$B25,#REF!,0),MATCH(U$7,#REF!,0))=0)),"Ok",IF(AND(INDEX(#REF!,MATCH($B$3&amp;$B25,#REF!,0),MATCH(U$6,#REF!,0))&gt;0,INDEX(#REF!,MATCH($B$3&amp;$B25,#REF!,0),MATCH(U$7,#REF!,0)&gt;0)),"Ok","Check"))</f>
        <v>#REF!</v>
      </c>
      <c r="V25" s="20" t="e">
        <f>IF(AND((INDEX(#REF!,MATCH($B$3&amp;$B25,#REF!,0),MATCH(V$6,#REF!,0))=0),(INDEX(#REF!,MATCH($B$3&amp;$B25,#REF!,0),MATCH(V$7,#REF!,0))=0)),"Ok",IF(AND(INDEX(#REF!,MATCH($B$3&amp;$B25,#REF!,0),MATCH(V$6,#REF!,0))&gt;0,INDEX(#REF!,MATCH($B$3&amp;$B25,#REF!,0),MATCH(V$7,#REF!,0)&gt;0)),"Ok","Check"))</f>
        <v>#REF!</v>
      </c>
      <c r="W25" s="20" t="e">
        <f>IF(AND((INDEX(#REF!,MATCH($B$3&amp;$B25,#REF!,0),MATCH(W$6,#REF!,0))=0),(INDEX(#REF!,MATCH($B$3&amp;$B25,#REF!,0),MATCH(W$7,#REF!,0))=0)),"Ok",IF(AND(INDEX(#REF!,MATCH($B$3&amp;$B25,#REF!,0),MATCH(W$6,#REF!,0))&gt;0,INDEX(#REF!,MATCH($B$3&amp;$B25,#REF!,0),MATCH(W$7,#REF!,0)&gt;0)),"Ok","Check"))</f>
        <v>#REF!</v>
      </c>
      <c r="X25" s="20" t="e">
        <f>IF(AND((INDEX(#REF!,MATCH($B$3&amp;$B25,#REF!,0),MATCH(X$6,#REF!,0))=0),(INDEX(#REF!,MATCH($B$3&amp;$B25,#REF!,0),MATCH(X$7,#REF!,0))=0)),"Ok",IF(AND(INDEX(#REF!,MATCH($B$3&amp;$B25,#REF!,0),MATCH(X$6,#REF!,0))&gt;0,INDEX(#REF!,MATCH($B$3&amp;$B25,#REF!,0),MATCH(X$7,#REF!,0)&gt;0)),"Ok","Check"))</f>
        <v>#REF!</v>
      </c>
      <c r="Y25" s="20" t="e">
        <f t="shared" si="2"/>
        <v>#REF!</v>
      </c>
      <c r="Z25" s="22" t="e">
        <f t="shared" si="2"/>
        <v>#REF!</v>
      </c>
      <c r="AA25" s="20" t="e">
        <f>IF(AND((INDEX(#REF!,MATCH($B$3&amp;$B25,#REF!,0),MATCH(AA$6,#REF!,0))=0),(INDEX(#REF!,MATCH($B$3&amp;$B25,#REF!,0),MATCH(AA$7,#REF!,0))=0)),"Ok",IF(AND(INDEX(#REF!,MATCH($B$3&amp;$B25,#REF!,0),MATCH(AA$6,#REF!,0))&gt;0,INDEX(#REF!,MATCH($B$3&amp;$B25,#REF!,0),MATCH(AA$7,#REF!,0)&gt;0)),"Ok","Check"))</f>
        <v>#REF!</v>
      </c>
      <c r="AB25" s="20" t="e">
        <f>IF(AND((INDEX(#REF!,MATCH($B$3&amp;$B25,#REF!,0),MATCH(AB$6,#REF!,0))=0),(INDEX(#REF!,MATCH($B$3&amp;$B25,#REF!,0),MATCH(AB$7,#REF!,0))=0)),"Ok",IF(AND(INDEX(#REF!,MATCH($B$3&amp;$B25,#REF!,0),MATCH(AB$6,#REF!,0))&gt;0,INDEX(#REF!,MATCH($B$3&amp;$B25,#REF!,0),MATCH(AB$7,#REF!,0)&gt;0)),"Ok","Check"))</f>
        <v>#REF!</v>
      </c>
      <c r="AC25" s="20" t="e">
        <f>IF(AND((INDEX(#REF!,MATCH($B$3&amp;$B25,#REF!,0),MATCH(AC$6,#REF!,0))=0),(INDEX(#REF!,MATCH($B$3&amp;$B25,#REF!,0),MATCH(AC$7,#REF!,0))=0)),"Ok",IF(AND(INDEX(#REF!,MATCH($B$3&amp;$B25,#REF!,0),MATCH(AC$6,#REF!,0))&gt;0,INDEX(#REF!,MATCH($B$3&amp;$B25,#REF!,0),MATCH(AC$7,#REF!,0)&gt;0)),"Ok","Check"))</f>
        <v>#REF!</v>
      </c>
      <c r="AD25" s="20" t="e">
        <f>IF(AND((INDEX(#REF!,MATCH($B$3&amp;$B25,#REF!,0),MATCH(AD$6,#REF!,0))=0),(INDEX(#REF!,MATCH($B$3&amp;$B25,#REF!,0),MATCH(AD$7,#REF!,0))=0)),"Ok",IF(AND(INDEX(#REF!,MATCH($B$3&amp;$B25,#REF!,0),MATCH(AD$6,#REF!,0))&gt;0,INDEX(#REF!,MATCH($B$3&amp;$B25,#REF!,0),MATCH(AD$7,#REF!,0)&gt;0)),"Ok","Check"))</f>
        <v>#REF!</v>
      </c>
      <c r="AE25" s="20" t="e">
        <f>IF(AND((INDEX(#REF!,MATCH($B$3&amp;$B25,#REF!,0),MATCH(AE$6,#REF!,0))=0),(INDEX(#REF!,MATCH($B$3&amp;$B25,#REF!,0),MATCH(AE$7,#REF!,0))=0)),"Ok",IF(AND(INDEX(#REF!,MATCH($B$3&amp;$B25,#REF!,0),MATCH(AE$6,#REF!,0))&gt;0,INDEX(#REF!,MATCH($B$3&amp;$B25,#REF!,0),MATCH(AE$7,#REF!,0)&gt;0)),"Ok","Check"))</f>
        <v>#REF!</v>
      </c>
      <c r="AF25" s="20" t="e">
        <f>IF(AND((INDEX(#REF!,MATCH($B$3&amp;$B25,#REF!,0),MATCH(AF$6,#REF!,0))=0),(INDEX(#REF!,MATCH($B$3&amp;$B25,#REF!,0),MATCH(AF$7,#REF!,0))=0)),"Ok",IF(AND(INDEX(#REF!,MATCH($B$3&amp;$B25,#REF!,0),MATCH(AF$6,#REF!,0))&gt;0,INDEX(#REF!,MATCH($B$3&amp;$B25,#REF!,0),MATCH(AF$7,#REF!,0)&gt;0)),"Ok","Check"))</f>
        <v>#REF!</v>
      </c>
      <c r="AG25" s="20" t="e">
        <f>IF(AND((INDEX(#REF!,MATCH($B$3&amp;$B25,#REF!,0),MATCH(AG$6,#REF!,0))=0),(INDEX(#REF!,MATCH($B$3&amp;$B25,#REF!,0),MATCH(AG$7,#REF!,0))=0)),"Ok",IF(AND(INDEX(#REF!,MATCH($B$3&amp;$B25,#REF!,0),MATCH(AG$6,#REF!,0))&gt;0,INDEX(#REF!,MATCH($B$3&amp;$B25,#REF!,0),MATCH(AG$7,#REF!,0)&gt;0)),"Ok","Check"))</f>
        <v>#REF!</v>
      </c>
      <c r="AH25" s="20" t="e">
        <f>IF(AND((INDEX(#REF!,MATCH($B$3&amp;$B25,#REF!,0),MATCH(AH$6,#REF!,0))=0),(INDEX(#REF!,MATCH($B$3&amp;$B25,#REF!,0),MATCH(AH$7,#REF!,0))=0)),"Ok",IF(AND(INDEX(#REF!,MATCH($B$3&amp;$B25,#REF!,0),MATCH(AH$6,#REF!,0))&gt;0,INDEX(#REF!,MATCH($B$3&amp;$B25,#REF!,0),MATCH(AH$7,#REF!,0)&gt;0)),"Ok","Check"))</f>
        <v>#REF!</v>
      </c>
      <c r="AI25" s="20" t="e">
        <f>IF(AND((INDEX(#REF!,MATCH($B$3&amp;$B25,#REF!,0),MATCH(AI$6,#REF!,0))=0),(INDEX(#REF!,MATCH($B$3&amp;$B25,#REF!,0),MATCH(AI$7,#REF!,0))=0)),"Ok",IF(AND(INDEX(#REF!,MATCH($B$3&amp;$B25,#REF!,0),MATCH(AI$6,#REF!,0))&gt;0,INDEX(#REF!,MATCH($B$3&amp;$B25,#REF!,0),MATCH(AI$7,#REF!,0)&gt;0)),"Ok","Check"))</f>
        <v>#REF!</v>
      </c>
      <c r="AJ25" s="20" t="e">
        <f>IF(AND((INDEX(#REF!,MATCH($B$3&amp;$B25,#REF!,0),MATCH(AJ$6,#REF!,0))=0),(INDEX(#REF!,MATCH($B$3&amp;$B25,#REF!,0),MATCH(AJ$7,#REF!,0))=0)),"Ok",IF(AND(INDEX(#REF!,MATCH($B$3&amp;$B25,#REF!,0),MATCH(AJ$6,#REF!,0))&gt;0,INDEX(#REF!,MATCH($B$3&amp;$B25,#REF!,0),MATCH(AJ$7,#REF!,0)&gt;0)),"Ok","Check"))</f>
        <v>#REF!</v>
      </c>
      <c r="AK25" s="20" t="e">
        <f>IF(AND((INDEX(#REF!,MATCH($B$3&amp;$B25,#REF!,0),MATCH(AK$6,#REF!,0))=0),(INDEX(#REF!,MATCH($B$3&amp;$B25,#REF!,0),MATCH(AK$7,#REF!,0))=0)),"Ok",IF(AND(INDEX(#REF!,MATCH($B$3&amp;$B25,#REF!,0),MATCH(AK$6,#REF!,0))&gt;0,INDEX(#REF!,MATCH($B$3&amp;$B25,#REF!,0),MATCH(AK$7,#REF!,0)&gt;0)),"Ok","Check"))</f>
        <v>#REF!</v>
      </c>
      <c r="AL25" s="20" t="e">
        <f>IF(AND((INDEX(#REF!,MATCH($B$3&amp;$B25,#REF!,0),MATCH(AL$6,#REF!,0))=0),(INDEX(#REF!,MATCH($B$3&amp;$B25,#REF!,0),MATCH(AL$7,#REF!,0))=0)),"Ok",IF(AND(INDEX(#REF!,MATCH($B$3&amp;$B25,#REF!,0),MATCH(AL$6,#REF!,0))&gt;0,INDEX(#REF!,MATCH($B$3&amp;$B25,#REF!,0),MATCH(AL$7,#REF!,0)&gt;0)),"Ok","Check"))</f>
        <v>#REF!</v>
      </c>
      <c r="AM25" s="20" t="e">
        <f t="shared" si="3"/>
        <v>#REF!</v>
      </c>
      <c r="AN25" s="21" t="e">
        <f t="shared" si="3"/>
        <v>#REF!</v>
      </c>
      <c r="AO25" s="20" t="e">
        <f>IF(AND((INDEX(#REF!,MATCH($B$3&amp;$B25,#REF!,0),MATCH(AO$6,#REF!,0))=0),(INDEX(#REF!,MATCH($B$3&amp;$B25,#REF!,0),MATCH(AO$7,#REF!,0))=0)),"Ok",IF(AND(INDEX(#REF!,MATCH($B$3&amp;$B25,#REF!,0),MATCH(AO$6,#REF!,0))&gt;0,INDEX(#REF!,MATCH($B$3&amp;$B25,#REF!,0),MATCH(AO$7,#REF!,0)&gt;0)),"Ok","Check"))</f>
        <v>#REF!</v>
      </c>
      <c r="AP25" s="20" t="e">
        <f>IF(AND((INDEX(#REF!,MATCH($B$3&amp;$B25,#REF!,0),MATCH(AP$6,#REF!,0))=0),(INDEX(#REF!,MATCH($B$3&amp;$B25,#REF!,0),MATCH(AP$7,#REF!,0))=0)),"Ok",IF(AND(INDEX(#REF!,MATCH($B$3&amp;$B25,#REF!,0),MATCH(AP$6,#REF!,0))&gt;0,INDEX(#REF!,MATCH($B$3&amp;$B25,#REF!,0),MATCH(AP$7,#REF!,0)&gt;0)),"Ok","Check"))</f>
        <v>#REF!</v>
      </c>
    </row>
    <row r="26" spans="1:42" ht="15.75" x14ac:dyDescent="0.25">
      <c r="A26" s="1">
        <v>19</v>
      </c>
      <c r="B26" s="1" t="s">
        <v>21</v>
      </c>
      <c r="C26" s="20" t="e">
        <f>IF(AND((INDEX(#REF!,MATCH($B$3&amp;$B26,#REF!,0),MATCH(C$6,#REF!,0))=0),(INDEX(#REF!,MATCH($B$3&amp;$B26,#REF!,0),MATCH(C$7,#REF!,0))=0)),"Ok",IF(AND(INDEX(#REF!,MATCH($B$3&amp;$B26,#REF!,0),MATCH(C$6,#REF!,0))&gt;0,INDEX(#REF!,MATCH($B$3&amp;$B26,#REF!,0),MATCH(C$7,#REF!,0)&gt;0)),"Ok","Check"))</f>
        <v>#REF!</v>
      </c>
      <c r="D26" s="20" t="e">
        <f>IF(AND((INDEX(#REF!,MATCH($B$3&amp;$B26,#REF!,0),MATCH(D$6,#REF!,0))=0),(INDEX(#REF!,MATCH($B$3&amp;$B26,#REF!,0),MATCH(D$7,#REF!,0))=0)),"Ok",IF(AND(INDEX(#REF!,MATCH($B$3&amp;$B26,#REF!,0),MATCH(D$6,#REF!,0))&gt;0,INDEX(#REF!,MATCH($B$3&amp;$B26,#REF!,0),MATCH(D$7,#REF!,0)&gt;0)),"Ok","Check"))</f>
        <v>#REF!</v>
      </c>
      <c r="E26" s="20" t="e">
        <f>IF(AND((INDEX(#REF!,MATCH($B$3&amp;$B26,#REF!,0),MATCH(E$6,#REF!,0))=0),(INDEX(#REF!,MATCH($B$3&amp;$B26,#REF!,0),MATCH(E$7,#REF!,0))=0)),"Ok",IF(AND(INDEX(#REF!,MATCH($B$3&amp;$B26,#REF!,0),MATCH(E$6,#REF!,0))&gt;0,INDEX(#REF!,MATCH($B$3&amp;$B26,#REF!,0),MATCH(E$7,#REF!,0)&gt;0)),"Ok","Check"))</f>
        <v>#REF!</v>
      </c>
      <c r="F26" s="20" t="e">
        <f>IF(AND((INDEX(#REF!,MATCH($B$3&amp;$B26,#REF!,0),MATCH(F$6,#REF!,0))=0),(INDEX(#REF!,MATCH($B$3&amp;$B26,#REF!,0),MATCH(F$7,#REF!,0))=0)),"Ok",IF(AND(INDEX(#REF!,MATCH($B$3&amp;$B26,#REF!,0),MATCH(F$6,#REF!,0))&gt;0,INDEX(#REF!,MATCH($B$3&amp;$B26,#REF!,0),MATCH(F$7,#REF!,0)&gt;0)),"Ok","Check"))</f>
        <v>#REF!</v>
      </c>
      <c r="G26" s="20" t="e">
        <f>IF(AND((INDEX(#REF!,MATCH($B$3&amp;$B26,#REF!,0),MATCH(G$6,#REF!,0))=0),(INDEX(#REF!,MATCH($B$3&amp;$B26,#REF!,0),MATCH(G$7,#REF!,0))=0)),"Ok",IF(AND(INDEX(#REF!,MATCH($B$3&amp;$B26,#REF!,0),MATCH(G$6,#REF!,0))&gt;0,INDEX(#REF!,MATCH($B$3&amp;$B26,#REF!,0),MATCH(G$7,#REF!,0)&gt;0)),"Ok","Check"))</f>
        <v>#REF!</v>
      </c>
      <c r="H26" s="20" t="e">
        <f>IF(AND((INDEX(#REF!,MATCH($B$3&amp;$B26,#REF!,0),MATCH(H$6,#REF!,0))=0),(INDEX(#REF!,MATCH($B$3&amp;$B26,#REF!,0),MATCH(H$7,#REF!,0))=0)),"Ok",IF(AND(INDEX(#REF!,MATCH($B$3&amp;$B26,#REF!,0),MATCH(H$6,#REF!,0))&gt;0,INDEX(#REF!,MATCH($B$3&amp;$B26,#REF!,0),MATCH(H$7,#REF!,0)&gt;0)),"Ok","Check"))</f>
        <v>#REF!</v>
      </c>
      <c r="I26" s="20" t="e">
        <f>IF(AND((INDEX(#REF!,MATCH($B$3&amp;$B26,#REF!,0),MATCH(I$6,#REF!,0))=0),(INDEX(#REF!,MATCH($B$3&amp;$B26,#REF!,0),MATCH(I$7,#REF!,0))=0)),"Ok",IF(AND(INDEX(#REF!,MATCH($B$3&amp;$B26,#REF!,0),MATCH(I$6,#REF!,0))&gt;0,INDEX(#REF!,MATCH($B$3&amp;$B26,#REF!,0),MATCH(I$7,#REF!,0)&gt;0)),"Ok","Check"))</f>
        <v>#REF!</v>
      </c>
      <c r="J26" s="20" t="e">
        <f>IF(AND((INDEX(#REF!,MATCH($B$3&amp;$B26,#REF!,0),MATCH(J$6,#REF!,0))=0),(INDEX(#REF!,MATCH($B$3&amp;$B26,#REF!,0),MATCH(J$7,#REF!,0))=0)),"Ok",IF(AND(INDEX(#REF!,MATCH($B$3&amp;$B26,#REF!,0),MATCH(J$6,#REF!,0))&gt;0,INDEX(#REF!,MATCH($B$3&amp;$B26,#REF!,0),MATCH(J$7,#REF!,0)&gt;0)),"Ok","Check"))</f>
        <v>#REF!</v>
      </c>
      <c r="K26" s="20" t="e">
        <f>IF(AND((INDEX(#REF!,MATCH($B$3&amp;$B26,#REF!,0),MATCH(K$6,#REF!,0))=0),(INDEX(#REF!,MATCH($B$3&amp;$B26,#REF!,0),MATCH(K$7,#REF!,0))=0)),"Ok",IF(AND(INDEX(#REF!,MATCH($B$3&amp;$B26,#REF!,0),MATCH(K$6,#REF!,0))&gt;0,INDEX(#REF!,MATCH($B$3&amp;$B26,#REF!,0),MATCH(K$7,#REF!,0)&gt;0)),"Ok","Check"))</f>
        <v>#REF!</v>
      </c>
      <c r="L26" s="20" t="e">
        <f>IF(AND((INDEX(#REF!,MATCH($B$3&amp;$B26,#REF!,0),MATCH(L$6,#REF!,0))=0),(INDEX(#REF!,MATCH($B$3&amp;$B26,#REF!,0),MATCH(L$7,#REF!,0))=0)),"Ok",IF(AND(INDEX(#REF!,MATCH($B$3&amp;$B26,#REF!,0),MATCH(L$6,#REF!,0))&gt;0,INDEX(#REF!,MATCH($B$3&amp;$B26,#REF!,0),MATCH(L$7,#REF!,0)&gt;0)),"Ok","Check"))</f>
        <v>#REF!</v>
      </c>
      <c r="M26" s="20" t="e">
        <f t="shared" si="1"/>
        <v>#REF!</v>
      </c>
      <c r="N26" s="22" t="e">
        <f t="shared" si="0"/>
        <v>#REF!</v>
      </c>
      <c r="O26" s="20" t="e">
        <f>IF(AND((INDEX(#REF!,MATCH($B$3&amp;$B26,#REF!,0),MATCH(O$6,#REF!,0))=0),(INDEX(#REF!,MATCH($B$3&amp;$B26,#REF!,0),MATCH(O$7,#REF!,0))=0)),"Ok",IF(AND(INDEX(#REF!,MATCH($B$3&amp;$B26,#REF!,0),MATCH(O$6,#REF!,0))&gt;0,INDEX(#REF!,MATCH($B$3&amp;$B26,#REF!,0),MATCH(O$7,#REF!,0)&gt;0)),"Ok","Check"))</f>
        <v>#REF!</v>
      </c>
      <c r="P26" s="20" t="e">
        <f>IF(AND((INDEX(#REF!,MATCH($B$3&amp;$B26,#REF!,0),MATCH(P$6,#REF!,0))=0),(INDEX(#REF!,MATCH($B$3&amp;$B26,#REF!,0),MATCH(P$7,#REF!,0))=0)),"Ok",IF(AND(INDEX(#REF!,MATCH($B$3&amp;$B26,#REF!,0),MATCH(P$6,#REF!,0))&gt;0,INDEX(#REF!,MATCH($B$3&amp;$B26,#REF!,0),MATCH(P$7,#REF!,0)&gt;0)),"Ok","Check"))</f>
        <v>#REF!</v>
      </c>
      <c r="Q26" s="20" t="e">
        <f>IF(AND((INDEX(#REF!,MATCH($B$3&amp;$B26,#REF!,0),MATCH(Q$6,#REF!,0))=0),(INDEX(#REF!,MATCH($B$3&amp;$B26,#REF!,0),MATCH(Q$7,#REF!,0))=0)),"Ok",IF(AND(INDEX(#REF!,MATCH($B$3&amp;$B26,#REF!,0),MATCH(Q$6,#REF!,0))&gt;0,INDEX(#REF!,MATCH($B$3&amp;$B26,#REF!,0),MATCH(Q$7,#REF!,0)&gt;0)),"Ok","Check"))</f>
        <v>#REF!</v>
      </c>
      <c r="R26" s="20" t="e">
        <f>IF(AND((INDEX(#REF!,MATCH($B$3&amp;$B26,#REF!,0),MATCH(R$6,#REF!,0))=0),(INDEX(#REF!,MATCH($B$3&amp;$B26,#REF!,0),MATCH(R$7,#REF!,0))=0)),"Ok",IF(AND(INDEX(#REF!,MATCH($B$3&amp;$B26,#REF!,0),MATCH(R$6,#REF!,0))&gt;0,INDEX(#REF!,MATCH($B$3&amp;$B26,#REF!,0),MATCH(R$7,#REF!,0)&gt;0)),"Ok","Check"))</f>
        <v>#REF!</v>
      </c>
      <c r="S26" s="20" t="e">
        <f>IF(AND((INDEX(#REF!,MATCH($B$3&amp;$B26,#REF!,0),MATCH(S$6,#REF!,0))=0),(INDEX(#REF!,MATCH($B$3&amp;$B26,#REF!,0),MATCH(S$7,#REF!,0))=0)),"Ok",IF(AND(INDEX(#REF!,MATCH($B$3&amp;$B26,#REF!,0),MATCH(S$6,#REF!,0))&gt;0,INDEX(#REF!,MATCH($B$3&amp;$B26,#REF!,0),MATCH(S$7,#REF!,0)&gt;0)),"Ok","Check"))</f>
        <v>#REF!</v>
      </c>
      <c r="T26" s="20" t="e">
        <f>IF(AND((INDEX(#REF!,MATCH($B$3&amp;$B26,#REF!,0),MATCH(T$6,#REF!,0))=0),(INDEX(#REF!,MATCH($B$3&amp;$B26,#REF!,0),MATCH(T$7,#REF!,0))=0)),"Ok",IF(AND(INDEX(#REF!,MATCH($B$3&amp;$B26,#REF!,0),MATCH(T$6,#REF!,0))&gt;0,INDEX(#REF!,MATCH($B$3&amp;$B26,#REF!,0),MATCH(T$7,#REF!,0)&gt;0)),"Ok","Check"))</f>
        <v>#REF!</v>
      </c>
      <c r="U26" s="20" t="e">
        <f>IF(AND((INDEX(#REF!,MATCH($B$3&amp;$B26,#REF!,0),MATCH(U$6,#REF!,0))=0),(INDEX(#REF!,MATCH($B$3&amp;$B26,#REF!,0),MATCH(U$7,#REF!,0))=0)),"Ok",IF(AND(INDEX(#REF!,MATCH($B$3&amp;$B26,#REF!,0),MATCH(U$6,#REF!,0))&gt;0,INDEX(#REF!,MATCH($B$3&amp;$B26,#REF!,0),MATCH(U$7,#REF!,0)&gt;0)),"Ok","Check"))</f>
        <v>#REF!</v>
      </c>
      <c r="V26" s="20" t="e">
        <f>IF(AND((INDEX(#REF!,MATCH($B$3&amp;$B26,#REF!,0),MATCH(V$6,#REF!,0))=0),(INDEX(#REF!,MATCH($B$3&amp;$B26,#REF!,0),MATCH(V$7,#REF!,0))=0)),"Ok",IF(AND(INDEX(#REF!,MATCH($B$3&amp;$B26,#REF!,0),MATCH(V$6,#REF!,0))&gt;0,INDEX(#REF!,MATCH($B$3&amp;$B26,#REF!,0),MATCH(V$7,#REF!,0)&gt;0)),"Ok","Check"))</f>
        <v>#REF!</v>
      </c>
      <c r="W26" s="20" t="e">
        <f>IF(AND((INDEX(#REF!,MATCH($B$3&amp;$B26,#REF!,0),MATCH(W$6,#REF!,0))=0),(INDEX(#REF!,MATCH($B$3&amp;$B26,#REF!,0),MATCH(W$7,#REF!,0))=0)),"Ok",IF(AND(INDEX(#REF!,MATCH($B$3&amp;$B26,#REF!,0),MATCH(W$6,#REF!,0))&gt;0,INDEX(#REF!,MATCH($B$3&amp;$B26,#REF!,0),MATCH(W$7,#REF!,0)&gt;0)),"Ok","Check"))</f>
        <v>#REF!</v>
      </c>
      <c r="X26" s="20" t="e">
        <f>IF(AND((INDEX(#REF!,MATCH($B$3&amp;$B26,#REF!,0),MATCH(X$6,#REF!,0))=0),(INDEX(#REF!,MATCH($B$3&amp;$B26,#REF!,0),MATCH(X$7,#REF!,0))=0)),"Ok",IF(AND(INDEX(#REF!,MATCH($B$3&amp;$B26,#REF!,0),MATCH(X$6,#REF!,0))&gt;0,INDEX(#REF!,MATCH($B$3&amp;$B26,#REF!,0),MATCH(X$7,#REF!,0)&gt;0)),"Ok","Check"))</f>
        <v>#REF!</v>
      </c>
      <c r="Y26" s="20" t="e">
        <f t="shared" si="2"/>
        <v>#REF!</v>
      </c>
      <c r="Z26" s="22" t="e">
        <f t="shared" si="2"/>
        <v>#REF!</v>
      </c>
      <c r="AA26" s="20" t="e">
        <f>IF(AND((INDEX(#REF!,MATCH($B$3&amp;$B26,#REF!,0),MATCH(AA$6,#REF!,0))=0),(INDEX(#REF!,MATCH($B$3&amp;$B26,#REF!,0),MATCH(AA$7,#REF!,0))=0)),"Ok",IF(AND(INDEX(#REF!,MATCH($B$3&amp;$B26,#REF!,0),MATCH(AA$6,#REF!,0))&gt;0,INDEX(#REF!,MATCH($B$3&amp;$B26,#REF!,0),MATCH(AA$7,#REF!,0)&gt;0)),"Ok","Check"))</f>
        <v>#REF!</v>
      </c>
      <c r="AB26" s="20" t="e">
        <f>IF(AND((INDEX(#REF!,MATCH($B$3&amp;$B26,#REF!,0),MATCH(AB$6,#REF!,0))=0),(INDEX(#REF!,MATCH($B$3&amp;$B26,#REF!,0),MATCH(AB$7,#REF!,0))=0)),"Ok",IF(AND(INDEX(#REF!,MATCH($B$3&amp;$B26,#REF!,0),MATCH(AB$6,#REF!,0))&gt;0,INDEX(#REF!,MATCH($B$3&amp;$B26,#REF!,0),MATCH(AB$7,#REF!,0)&gt;0)),"Ok","Check"))</f>
        <v>#REF!</v>
      </c>
      <c r="AC26" s="20" t="e">
        <f>IF(AND((INDEX(#REF!,MATCH($B$3&amp;$B26,#REF!,0),MATCH(AC$6,#REF!,0))=0),(INDEX(#REF!,MATCH($B$3&amp;$B26,#REF!,0),MATCH(AC$7,#REF!,0))=0)),"Ok",IF(AND(INDEX(#REF!,MATCH($B$3&amp;$B26,#REF!,0),MATCH(AC$6,#REF!,0))&gt;0,INDEX(#REF!,MATCH($B$3&amp;$B26,#REF!,0),MATCH(AC$7,#REF!,0)&gt;0)),"Ok","Check"))</f>
        <v>#REF!</v>
      </c>
      <c r="AD26" s="20" t="e">
        <f>IF(AND((INDEX(#REF!,MATCH($B$3&amp;$B26,#REF!,0),MATCH(AD$6,#REF!,0))=0),(INDEX(#REF!,MATCH($B$3&amp;$B26,#REF!,0),MATCH(AD$7,#REF!,0))=0)),"Ok",IF(AND(INDEX(#REF!,MATCH($B$3&amp;$B26,#REF!,0),MATCH(AD$6,#REF!,0))&gt;0,INDEX(#REF!,MATCH($B$3&amp;$B26,#REF!,0),MATCH(AD$7,#REF!,0)&gt;0)),"Ok","Check"))</f>
        <v>#REF!</v>
      </c>
      <c r="AE26" s="20" t="e">
        <f>IF(AND((INDEX(#REF!,MATCH($B$3&amp;$B26,#REF!,0),MATCH(AE$6,#REF!,0))=0),(INDEX(#REF!,MATCH($B$3&amp;$B26,#REF!,0),MATCH(AE$7,#REF!,0))=0)),"Ok",IF(AND(INDEX(#REF!,MATCH($B$3&amp;$B26,#REF!,0),MATCH(AE$6,#REF!,0))&gt;0,INDEX(#REF!,MATCH($B$3&amp;$B26,#REF!,0),MATCH(AE$7,#REF!,0)&gt;0)),"Ok","Check"))</f>
        <v>#REF!</v>
      </c>
      <c r="AF26" s="20" t="e">
        <f>IF(AND((INDEX(#REF!,MATCH($B$3&amp;$B26,#REF!,0),MATCH(AF$6,#REF!,0))=0),(INDEX(#REF!,MATCH($B$3&amp;$B26,#REF!,0),MATCH(AF$7,#REF!,0))=0)),"Ok",IF(AND(INDEX(#REF!,MATCH($B$3&amp;$B26,#REF!,0),MATCH(AF$6,#REF!,0))&gt;0,INDEX(#REF!,MATCH($B$3&amp;$B26,#REF!,0),MATCH(AF$7,#REF!,0)&gt;0)),"Ok","Check"))</f>
        <v>#REF!</v>
      </c>
      <c r="AG26" s="20" t="e">
        <f>IF(AND((INDEX(#REF!,MATCH($B$3&amp;$B26,#REF!,0),MATCH(AG$6,#REF!,0))=0),(INDEX(#REF!,MATCH($B$3&amp;$B26,#REF!,0),MATCH(AG$7,#REF!,0))=0)),"Ok",IF(AND(INDEX(#REF!,MATCH($B$3&amp;$B26,#REF!,0),MATCH(AG$6,#REF!,0))&gt;0,INDEX(#REF!,MATCH($B$3&amp;$B26,#REF!,0),MATCH(AG$7,#REF!,0)&gt;0)),"Ok","Check"))</f>
        <v>#REF!</v>
      </c>
      <c r="AH26" s="20" t="e">
        <f>IF(AND((INDEX(#REF!,MATCH($B$3&amp;$B26,#REF!,0),MATCH(AH$6,#REF!,0))=0),(INDEX(#REF!,MATCH($B$3&amp;$B26,#REF!,0),MATCH(AH$7,#REF!,0))=0)),"Ok",IF(AND(INDEX(#REF!,MATCH($B$3&amp;$B26,#REF!,0),MATCH(AH$6,#REF!,0))&gt;0,INDEX(#REF!,MATCH($B$3&amp;$B26,#REF!,0),MATCH(AH$7,#REF!,0)&gt;0)),"Ok","Check"))</f>
        <v>#REF!</v>
      </c>
      <c r="AI26" s="20" t="e">
        <f>IF(AND((INDEX(#REF!,MATCH($B$3&amp;$B26,#REF!,0),MATCH(AI$6,#REF!,0))=0),(INDEX(#REF!,MATCH($B$3&amp;$B26,#REF!,0),MATCH(AI$7,#REF!,0))=0)),"Ok",IF(AND(INDEX(#REF!,MATCH($B$3&amp;$B26,#REF!,0),MATCH(AI$6,#REF!,0))&gt;0,INDEX(#REF!,MATCH($B$3&amp;$B26,#REF!,0),MATCH(AI$7,#REF!,0)&gt;0)),"Ok","Check"))</f>
        <v>#REF!</v>
      </c>
      <c r="AJ26" s="20" t="e">
        <f>IF(AND((INDEX(#REF!,MATCH($B$3&amp;$B26,#REF!,0),MATCH(AJ$6,#REF!,0))=0),(INDEX(#REF!,MATCH($B$3&amp;$B26,#REF!,0),MATCH(AJ$7,#REF!,0))=0)),"Ok",IF(AND(INDEX(#REF!,MATCH($B$3&amp;$B26,#REF!,0),MATCH(AJ$6,#REF!,0))&gt;0,INDEX(#REF!,MATCH($B$3&amp;$B26,#REF!,0),MATCH(AJ$7,#REF!,0)&gt;0)),"Ok","Check"))</f>
        <v>#REF!</v>
      </c>
      <c r="AK26" s="20" t="e">
        <f>IF(AND((INDEX(#REF!,MATCH($B$3&amp;$B26,#REF!,0),MATCH(AK$6,#REF!,0))=0),(INDEX(#REF!,MATCH($B$3&amp;$B26,#REF!,0),MATCH(AK$7,#REF!,0))=0)),"Ok",IF(AND(INDEX(#REF!,MATCH($B$3&amp;$B26,#REF!,0),MATCH(AK$6,#REF!,0))&gt;0,INDEX(#REF!,MATCH($B$3&amp;$B26,#REF!,0),MATCH(AK$7,#REF!,0)&gt;0)),"Ok","Check"))</f>
        <v>#REF!</v>
      </c>
      <c r="AL26" s="20" t="e">
        <f>IF(AND((INDEX(#REF!,MATCH($B$3&amp;$B26,#REF!,0),MATCH(AL$6,#REF!,0))=0),(INDEX(#REF!,MATCH($B$3&amp;$B26,#REF!,0),MATCH(AL$7,#REF!,0))=0)),"Ok",IF(AND(INDEX(#REF!,MATCH($B$3&amp;$B26,#REF!,0),MATCH(AL$6,#REF!,0))&gt;0,INDEX(#REF!,MATCH($B$3&amp;$B26,#REF!,0),MATCH(AL$7,#REF!,0)&gt;0)),"Ok","Check"))</f>
        <v>#REF!</v>
      </c>
      <c r="AM26" s="20" t="e">
        <f t="shared" si="3"/>
        <v>#REF!</v>
      </c>
      <c r="AN26" s="21" t="e">
        <f t="shared" si="3"/>
        <v>#REF!</v>
      </c>
      <c r="AO26" s="20" t="e">
        <f>IF(AND((INDEX(#REF!,MATCH($B$3&amp;$B26,#REF!,0),MATCH(AO$6,#REF!,0))=0),(INDEX(#REF!,MATCH($B$3&amp;$B26,#REF!,0),MATCH(AO$7,#REF!,0))=0)),"Ok",IF(AND(INDEX(#REF!,MATCH($B$3&amp;$B26,#REF!,0),MATCH(AO$6,#REF!,0))&gt;0,INDEX(#REF!,MATCH($B$3&amp;$B26,#REF!,0),MATCH(AO$7,#REF!,0)&gt;0)),"Ok","Check"))</f>
        <v>#REF!</v>
      </c>
      <c r="AP26" s="20" t="e">
        <f>IF(AND((INDEX(#REF!,MATCH($B$3&amp;$B26,#REF!,0),MATCH(AP$6,#REF!,0))=0),(INDEX(#REF!,MATCH($B$3&amp;$B26,#REF!,0),MATCH(AP$7,#REF!,0))=0)),"Ok",IF(AND(INDEX(#REF!,MATCH($B$3&amp;$B26,#REF!,0),MATCH(AP$6,#REF!,0))&gt;0,INDEX(#REF!,MATCH($B$3&amp;$B26,#REF!,0),MATCH(AP$7,#REF!,0)&gt;0)),"Ok","Check"))</f>
        <v>#REF!</v>
      </c>
    </row>
    <row r="27" spans="1:42" ht="15.75" x14ac:dyDescent="0.25">
      <c r="A27" s="1">
        <v>20</v>
      </c>
      <c r="B27" s="1" t="s">
        <v>22</v>
      </c>
      <c r="C27" s="20" t="e">
        <f>IF(AND((INDEX(#REF!,MATCH($B$3&amp;$B27,#REF!,0),MATCH(C$6,#REF!,0))=0),(INDEX(#REF!,MATCH($B$3&amp;$B27,#REF!,0),MATCH(C$7,#REF!,0))=0)),"Ok",IF(AND(INDEX(#REF!,MATCH($B$3&amp;$B27,#REF!,0),MATCH(C$6,#REF!,0))&gt;0,INDEX(#REF!,MATCH($B$3&amp;$B27,#REF!,0),MATCH(C$7,#REF!,0)&gt;0)),"Ok","Check"))</f>
        <v>#REF!</v>
      </c>
      <c r="D27" s="20" t="e">
        <f>IF(AND((INDEX(#REF!,MATCH($B$3&amp;$B27,#REF!,0),MATCH(D$6,#REF!,0))=0),(INDEX(#REF!,MATCH($B$3&amp;$B27,#REF!,0),MATCH(D$7,#REF!,0))=0)),"Ok",IF(AND(INDEX(#REF!,MATCH($B$3&amp;$B27,#REF!,0),MATCH(D$6,#REF!,0))&gt;0,INDEX(#REF!,MATCH($B$3&amp;$B27,#REF!,0),MATCH(D$7,#REF!,0)&gt;0)),"Ok","Check"))</f>
        <v>#REF!</v>
      </c>
      <c r="E27" s="20" t="e">
        <f>IF(AND((INDEX(#REF!,MATCH($B$3&amp;$B27,#REF!,0),MATCH(E$6,#REF!,0))=0),(INDEX(#REF!,MATCH($B$3&amp;$B27,#REF!,0),MATCH(E$7,#REF!,0))=0)),"Ok",IF(AND(INDEX(#REF!,MATCH($B$3&amp;$B27,#REF!,0),MATCH(E$6,#REF!,0))&gt;0,INDEX(#REF!,MATCH($B$3&amp;$B27,#REF!,0),MATCH(E$7,#REF!,0)&gt;0)),"Ok","Check"))</f>
        <v>#REF!</v>
      </c>
      <c r="F27" s="20" t="e">
        <f>IF(AND((INDEX(#REF!,MATCH($B$3&amp;$B27,#REF!,0),MATCH(F$6,#REF!,0))=0),(INDEX(#REF!,MATCH($B$3&amp;$B27,#REF!,0),MATCH(F$7,#REF!,0))=0)),"Ok",IF(AND(INDEX(#REF!,MATCH($B$3&amp;$B27,#REF!,0),MATCH(F$6,#REF!,0))&gt;0,INDEX(#REF!,MATCH($B$3&amp;$B27,#REF!,0),MATCH(F$7,#REF!,0)&gt;0)),"Ok","Check"))</f>
        <v>#REF!</v>
      </c>
      <c r="G27" s="20" t="e">
        <f>IF(AND((INDEX(#REF!,MATCH($B$3&amp;$B27,#REF!,0),MATCH(G$6,#REF!,0))=0),(INDEX(#REF!,MATCH($B$3&amp;$B27,#REF!,0),MATCH(G$7,#REF!,0))=0)),"Ok",IF(AND(INDEX(#REF!,MATCH($B$3&amp;$B27,#REF!,0),MATCH(G$6,#REF!,0))&gt;0,INDEX(#REF!,MATCH($B$3&amp;$B27,#REF!,0),MATCH(G$7,#REF!,0)&gt;0)),"Ok","Check"))</f>
        <v>#REF!</v>
      </c>
      <c r="H27" s="20" t="e">
        <f>IF(AND((INDEX(#REF!,MATCH($B$3&amp;$B27,#REF!,0),MATCH(H$6,#REF!,0))=0),(INDEX(#REF!,MATCH($B$3&amp;$B27,#REF!,0),MATCH(H$7,#REF!,0))=0)),"Ok",IF(AND(INDEX(#REF!,MATCH($B$3&amp;$B27,#REF!,0),MATCH(H$6,#REF!,0))&gt;0,INDEX(#REF!,MATCH($B$3&amp;$B27,#REF!,0),MATCH(H$7,#REF!,0)&gt;0)),"Ok","Check"))</f>
        <v>#REF!</v>
      </c>
      <c r="I27" s="20" t="e">
        <f>IF(AND((INDEX(#REF!,MATCH($B$3&amp;$B27,#REF!,0),MATCH(I$6,#REF!,0))=0),(INDEX(#REF!,MATCH($B$3&amp;$B27,#REF!,0),MATCH(I$7,#REF!,0))=0)),"Ok",IF(AND(INDEX(#REF!,MATCH($B$3&amp;$B27,#REF!,0),MATCH(I$6,#REF!,0))&gt;0,INDEX(#REF!,MATCH($B$3&amp;$B27,#REF!,0),MATCH(I$7,#REF!,0)&gt;0)),"Ok","Check"))</f>
        <v>#REF!</v>
      </c>
      <c r="J27" s="20" t="e">
        <f>IF(AND((INDEX(#REF!,MATCH($B$3&amp;$B27,#REF!,0),MATCH(J$6,#REF!,0))=0),(INDEX(#REF!,MATCH($B$3&amp;$B27,#REF!,0),MATCH(J$7,#REF!,0))=0)),"Ok",IF(AND(INDEX(#REF!,MATCH($B$3&amp;$B27,#REF!,0),MATCH(J$6,#REF!,0))&gt;0,INDEX(#REF!,MATCH($B$3&amp;$B27,#REF!,0),MATCH(J$7,#REF!,0)&gt;0)),"Ok","Check"))</f>
        <v>#REF!</v>
      </c>
      <c r="K27" s="20" t="e">
        <f>IF(AND((INDEX(#REF!,MATCH($B$3&amp;$B27,#REF!,0),MATCH(K$6,#REF!,0))=0),(INDEX(#REF!,MATCH($B$3&amp;$B27,#REF!,0),MATCH(K$7,#REF!,0))=0)),"Ok",IF(AND(INDEX(#REF!,MATCH($B$3&amp;$B27,#REF!,0),MATCH(K$6,#REF!,0))&gt;0,INDEX(#REF!,MATCH($B$3&amp;$B27,#REF!,0),MATCH(K$7,#REF!,0)&gt;0)),"Ok","Check"))</f>
        <v>#REF!</v>
      </c>
      <c r="L27" s="20" t="e">
        <f>IF(AND((INDEX(#REF!,MATCH($B$3&amp;$B27,#REF!,0),MATCH(L$6,#REF!,0))=0),(INDEX(#REF!,MATCH($B$3&amp;$B27,#REF!,0),MATCH(L$7,#REF!,0))=0)),"Ok",IF(AND(INDEX(#REF!,MATCH($B$3&amp;$B27,#REF!,0),MATCH(L$6,#REF!,0))&gt;0,INDEX(#REF!,MATCH($B$3&amp;$B27,#REF!,0),MATCH(L$7,#REF!,0)&gt;0)),"Ok","Check"))</f>
        <v>#REF!</v>
      </c>
      <c r="M27" s="20" t="e">
        <f t="shared" si="1"/>
        <v>#REF!</v>
      </c>
      <c r="N27" s="22" t="e">
        <f t="shared" si="0"/>
        <v>#REF!</v>
      </c>
      <c r="O27" s="20" t="e">
        <f>IF(AND((INDEX(#REF!,MATCH($B$3&amp;$B27,#REF!,0),MATCH(O$6,#REF!,0))=0),(INDEX(#REF!,MATCH($B$3&amp;$B27,#REF!,0),MATCH(O$7,#REF!,0))=0)),"Ok",IF(AND(INDEX(#REF!,MATCH($B$3&amp;$B27,#REF!,0),MATCH(O$6,#REF!,0))&gt;0,INDEX(#REF!,MATCH($B$3&amp;$B27,#REF!,0),MATCH(O$7,#REF!,0)&gt;0)),"Ok","Check"))</f>
        <v>#REF!</v>
      </c>
      <c r="P27" s="20" t="e">
        <f>IF(AND((INDEX(#REF!,MATCH($B$3&amp;$B27,#REF!,0),MATCH(P$6,#REF!,0))=0),(INDEX(#REF!,MATCH($B$3&amp;$B27,#REF!,0),MATCH(P$7,#REF!,0))=0)),"Ok",IF(AND(INDEX(#REF!,MATCH($B$3&amp;$B27,#REF!,0),MATCH(P$6,#REF!,0))&gt;0,INDEX(#REF!,MATCH($B$3&amp;$B27,#REF!,0),MATCH(P$7,#REF!,0)&gt;0)),"Ok","Check"))</f>
        <v>#REF!</v>
      </c>
      <c r="Q27" s="20" t="e">
        <f>IF(AND((INDEX(#REF!,MATCH($B$3&amp;$B27,#REF!,0),MATCH(Q$6,#REF!,0))=0),(INDEX(#REF!,MATCH($B$3&amp;$B27,#REF!,0),MATCH(Q$7,#REF!,0))=0)),"Ok",IF(AND(INDEX(#REF!,MATCH($B$3&amp;$B27,#REF!,0),MATCH(Q$6,#REF!,0))&gt;0,INDEX(#REF!,MATCH($B$3&amp;$B27,#REF!,0),MATCH(Q$7,#REF!,0)&gt;0)),"Ok","Check"))</f>
        <v>#REF!</v>
      </c>
      <c r="R27" s="20" t="e">
        <f>IF(AND((INDEX(#REF!,MATCH($B$3&amp;$B27,#REF!,0),MATCH(R$6,#REF!,0))=0),(INDEX(#REF!,MATCH($B$3&amp;$B27,#REF!,0),MATCH(R$7,#REF!,0))=0)),"Ok",IF(AND(INDEX(#REF!,MATCH($B$3&amp;$B27,#REF!,0),MATCH(R$6,#REF!,0))&gt;0,INDEX(#REF!,MATCH($B$3&amp;$B27,#REF!,0),MATCH(R$7,#REF!,0)&gt;0)),"Ok","Check"))</f>
        <v>#REF!</v>
      </c>
      <c r="S27" s="20" t="e">
        <f>IF(AND((INDEX(#REF!,MATCH($B$3&amp;$B27,#REF!,0),MATCH(S$6,#REF!,0))=0),(INDEX(#REF!,MATCH($B$3&amp;$B27,#REF!,0),MATCH(S$7,#REF!,0))=0)),"Ok",IF(AND(INDEX(#REF!,MATCH($B$3&amp;$B27,#REF!,0),MATCH(S$6,#REF!,0))&gt;0,INDEX(#REF!,MATCH($B$3&amp;$B27,#REF!,0),MATCH(S$7,#REF!,0)&gt;0)),"Ok","Check"))</f>
        <v>#REF!</v>
      </c>
      <c r="T27" s="20" t="e">
        <f>IF(AND((INDEX(#REF!,MATCH($B$3&amp;$B27,#REF!,0),MATCH(T$6,#REF!,0))=0),(INDEX(#REF!,MATCH($B$3&amp;$B27,#REF!,0),MATCH(T$7,#REF!,0))=0)),"Ok",IF(AND(INDEX(#REF!,MATCH($B$3&amp;$B27,#REF!,0),MATCH(T$6,#REF!,0))&gt;0,INDEX(#REF!,MATCH($B$3&amp;$B27,#REF!,0),MATCH(T$7,#REF!,0)&gt;0)),"Ok","Check"))</f>
        <v>#REF!</v>
      </c>
      <c r="U27" s="20" t="e">
        <f>IF(AND((INDEX(#REF!,MATCH($B$3&amp;$B27,#REF!,0),MATCH(U$6,#REF!,0))=0),(INDEX(#REF!,MATCH($B$3&amp;$B27,#REF!,0),MATCH(U$7,#REF!,0))=0)),"Ok",IF(AND(INDEX(#REF!,MATCH($B$3&amp;$B27,#REF!,0),MATCH(U$6,#REF!,0))&gt;0,INDEX(#REF!,MATCH($B$3&amp;$B27,#REF!,0),MATCH(U$7,#REF!,0)&gt;0)),"Ok","Check"))</f>
        <v>#REF!</v>
      </c>
      <c r="V27" s="20" t="e">
        <f>IF(AND((INDEX(#REF!,MATCH($B$3&amp;$B27,#REF!,0),MATCH(V$6,#REF!,0))=0),(INDEX(#REF!,MATCH($B$3&amp;$B27,#REF!,0),MATCH(V$7,#REF!,0))=0)),"Ok",IF(AND(INDEX(#REF!,MATCH($B$3&amp;$B27,#REF!,0),MATCH(V$6,#REF!,0))&gt;0,INDEX(#REF!,MATCH($B$3&amp;$B27,#REF!,0),MATCH(V$7,#REF!,0)&gt;0)),"Ok","Check"))</f>
        <v>#REF!</v>
      </c>
      <c r="W27" s="20" t="e">
        <f>IF(AND((INDEX(#REF!,MATCH($B$3&amp;$B27,#REF!,0),MATCH(W$6,#REF!,0))=0),(INDEX(#REF!,MATCH($B$3&amp;$B27,#REF!,0),MATCH(W$7,#REF!,0))=0)),"Ok",IF(AND(INDEX(#REF!,MATCH($B$3&amp;$B27,#REF!,0),MATCH(W$6,#REF!,0))&gt;0,INDEX(#REF!,MATCH($B$3&amp;$B27,#REF!,0),MATCH(W$7,#REF!,0)&gt;0)),"Ok","Check"))</f>
        <v>#REF!</v>
      </c>
      <c r="X27" s="20" t="e">
        <f>IF(AND((INDEX(#REF!,MATCH($B$3&amp;$B27,#REF!,0),MATCH(X$6,#REF!,0))=0),(INDEX(#REF!,MATCH($B$3&amp;$B27,#REF!,0),MATCH(X$7,#REF!,0))=0)),"Ok",IF(AND(INDEX(#REF!,MATCH($B$3&amp;$B27,#REF!,0),MATCH(X$6,#REF!,0))&gt;0,INDEX(#REF!,MATCH($B$3&amp;$B27,#REF!,0),MATCH(X$7,#REF!,0)&gt;0)),"Ok","Check"))</f>
        <v>#REF!</v>
      </c>
      <c r="Y27" s="20" t="e">
        <f t="shared" si="2"/>
        <v>#REF!</v>
      </c>
      <c r="Z27" s="22" t="e">
        <f t="shared" si="2"/>
        <v>#REF!</v>
      </c>
      <c r="AA27" s="20" t="e">
        <f>IF(AND((INDEX(#REF!,MATCH($B$3&amp;$B27,#REF!,0),MATCH(AA$6,#REF!,0))=0),(INDEX(#REF!,MATCH($B$3&amp;$B27,#REF!,0),MATCH(AA$7,#REF!,0))=0)),"Ok",IF(AND(INDEX(#REF!,MATCH($B$3&amp;$B27,#REF!,0),MATCH(AA$6,#REF!,0))&gt;0,INDEX(#REF!,MATCH($B$3&amp;$B27,#REF!,0),MATCH(AA$7,#REF!,0)&gt;0)),"Ok","Check"))</f>
        <v>#REF!</v>
      </c>
      <c r="AB27" s="20" t="e">
        <f>IF(AND((INDEX(#REF!,MATCH($B$3&amp;$B27,#REF!,0),MATCH(AB$6,#REF!,0))=0),(INDEX(#REF!,MATCH($B$3&amp;$B27,#REF!,0),MATCH(AB$7,#REF!,0))=0)),"Ok",IF(AND(INDEX(#REF!,MATCH($B$3&amp;$B27,#REF!,0),MATCH(AB$6,#REF!,0))&gt;0,INDEX(#REF!,MATCH($B$3&amp;$B27,#REF!,0),MATCH(AB$7,#REF!,0)&gt;0)),"Ok","Check"))</f>
        <v>#REF!</v>
      </c>
      <c r="AC27" s="20" t="e">
        <f>IF(AND((INDEX(#REF!,MATCH($B$3&amp;$B27,#REF!,0),MATCH(AC$6,#REF!,0))=0),(INDEX(#REF!,MATCH($B$3&amp;$B27,#REF!,0),MATCH(AC$7,#REF!,0))=0)),"Ok",IF(AND(INDEX(#REF!,MATCH($B$3&amp;$B27,#REF!,0),MATCH(AC$6,#REF!,0))&gt;0,INDEX(#REF!,MATCH($B$3&amp;$B27,#REF!,0),MATCH(AC$7,#REF!,0)&gt;0)),"Ok","Check"))</f>
        <v>#REF!</v>
      </c>
      <c r="AD27" s="20" t="e">
        <f>IF(AND((INDEX(#REF!,MATCH($B$3&amp;$B27,#REF!,0),MATCH(AD$6,#REF!,0))=0),(INDEX(#REF!,MATCH($B$3&amp;$B27,#REF!,0),MATCH(AD$7,#REF!,0))=0)),"Ok",IF(AND(INDEX(#REF!,MATCH($B$3&amp;$B27,#REF!,0),MATCH(AD$6,#REF!,0))&gt;0,INDEX(#REF!,MATCH($B$3&amp;$B27,#REF!,0),MATCH(AD$7,#REF!,0)&gt;0)),"Ok","Check"))</f>
        <v>#REF!</v>
      </c>
      <c r="AE27" s="20" t="e">
        <f>IF(AND((INDEX(#REF!,MATCH($B$3&amp;$B27,#REF!,0),MATCH(AE$6,#REF!,0))=0),(INDEX(#REF!,MATCH($B$3&amp;$B27,#REF!,0),MATCH(AE$7,#REF!,0))=0)),"Ok",IF(AND(INDEX(#REF!,MATCH($B$3&amp;$B27,#REF!,0),MATCH(AE$6,#REF!,0))&gt;0,INDEX(#REF!,MATCH($B$3&amp;$B27,#REF!,0),MATCH(AE$7,#REF!,0)&gt;0)),"Ok","Check"))</f>
        <v>#REF!</v>
      </c>
      <c r="AF27" s="20" t="e">
        <f>IF(AND((INDEX(#REF!,MATCH($B$3&amp;$B27,#REF!,0),MATCH(AF$6,#REF!,0))=0),(INDEX(#REF!,MATCH($B$3&amp;$B27,#REF!,0),MATCH(AF$7,#REF!,0))=0)),"Ok",IF(AND(INDEX(#REF!,MATCH($B$3&amp;$B27,#REF!,0),MATCH(AF$6,#REF!,0))&gt;0,INDEX(#REF!,MATCH($B$3&amp;$B27,#REF!,0),MATCH(AF$7,#REF!,0)&gt;0)),"Ok","Check"))</f>
        <v>#REF!</v>
      </c>
      <c r="AG27" s="20" t="e">
        <f>IF(AND((INDEX(#REF!,MATCH($B$3&amp;$B27,#REF!,0),MATCH(AG$6,#REF!,0))=0),(INDEX(#REF!,MATCH($B$3&amp;$B27,#REF!,0),MATCH(AG$7,#REF!,0))=0)),"Ok",IF(AND(INDEX(#REF!,MATCH($B$3&amp;$B27,#REF!,0),MATCH(AG$6,#REF!,0))&gt;0,INDEX(#REF!,MATCH($B$3&amp;$B27,#REF!,0),MATCH(AG$7,#REF!,0)&gt;0)),"Ok","Check"))</f>
        <v>#REF!</v>
      </c>
      <c r="AH27" s="20" t="e">
        <f>IF(AND((INDEX(#REF!,MATCH($B$3&amp;$B27,#REF!,0),MATCH(AH$6,#REF!,0))=0),(INDEX(#REF!,MATCH($B$3&amp;$B27,#REF!,0),MATCH(AH$7,#REF!,0))=0)),"Ok",IF(AND(INDEX(#REF!,MATCH($B$3&amp;$B27,#REF!,0),MATCH(AH$6,#REF!,0))&gt;0,INDEX(#REF!,MATCH($B$3&amp;$B27,#REF!,0),MATCH(AH$7,#REF!,0)&gt;0)),"Ok","Check"))</f>
        <v>#REF!</v>
      </c>
      <c r="AI27" s="20" t="e">
        <f>IF(AND((INDEX(#REF!,MATCH($B$3&amp;$B27,#REF!,0),MATCH(AI$6,#REF!,0))=0),(INDEX(#REF!,MATCH($B$3&amp;$B27,#REF!,0),MATCH(AI$7,#REF!,0))=0)),"Ok",IF(AND(INDEX(#REF!,MATCH($B$3&amp;$B27,#REF!,0),MATCH(AI$6,#REF!,0))&gt;0,INDEX(#REF!,MATCH($B$3&amp;$B27,#REF!,0),MATCH(AI$7,#REF!,0)&gt;0)),"Ok","Check"))</f>
        <v>#REF!</v>
      </c>
      <c r="AJ27" s="20" t="e">
        <f>IF(AND((INDEX(#REF!,MATCH($B$3&amp;$B27,#REF!,0),MATCH(AJ$6,#REF!,0))=0),(INDEX(#REF!,MATCH($B$3&amp;$B27,#REF!,0),MATCH(AJ$7,#REF!,0))=0)),"Ok",IF(AND(INDEX(#REF!,MATCH($B$3&amp;$B27,#REF!,0),MATCH(AJ$6,#REF!,0))&gt;0,INDEX(#REF!,MATCH($B$3&amp;$B27,#REF!,0),MATCH(AJ$7,#REF!,0)&gt;0)),"Ok","Check"))</f>
        <v>#REF!</v>
      </c>
      <c r="AK27" s="20" t="e">
        <f>IF(AND((INDEX(#REF!,MATCH($B$3&amp;$B27,#REF!,0),MATCH(AK$6,#REF!,0))=0),(INDEX(#REF!,MATCH($B$3&amp;$B27,#REF!,0),MATCH(AK$7,#REF!,0))=0)),"Ok",IF(AND(INDEX(#REF!,MATCH($B$3&amp;$B27,#REF!,0),MATCH(AK$6,#REF!,0))&gt;0,INDEX(#REF!,MATCH($B$3&amp;$B27,#REF!,0),MATCH(AK$7,#REF!,0)&gt;0)),"Ok","Check"))</f>
        <v>#REF!</v>
      </c>
      <c r="AL27" s="20" t="e">
        <f>IF(AND((INDEX(#REF!,MATCH($B$3&amp;$B27,#REF!,0),MATCH(AL$6,#REF!,0))=0),(INDEX(#REF!,MATCH($B$3&amp;$B27,#REF!,0),MATCH(AL$7,#REF!,0))=0)),"Ok",IF(AND(INDEX(#REF!,MATCH($B$3&amp;$B27,#REF!,0),MATCH(AL$6,#REF!,0))&gt;0,INDEX(#REF!,MATCH($B$3&amp;$B27,#REF!,0),MATCH(AL$7,#REF!,0)&gt;0)),"Ok","Check"))</f>
        <v>#REF!</v>
      </c>
      <c r="AM27" s="20" t="e">
        <f t="shared" si="3"/>
        <v>#REF!</v>
      </c>
      <c r="AN27" s="21" t="e">
        <f t="shared" si="3"/>
        <v>#REF!</v>
      </c>
      <c r="AO27" s="20" t="e">
        <f>IF(AND((INDEX(#REF!,MATCH($B$3&amp;$B27,#REF!,0),MATCH(AO$6,#REF!,0))=0),(INDEX(#REF!,MATCH($B$3&amp;$B27,#REF!,0),MATCH(AO$7,#REF!,0))=0)),"Ok",IF(AND(INDEX(#REF!,MATCH($B$3&amp;$B27,#REF!,0),MATCH(AO$6,#REF!,0))&gt;0,INDEX(#REF!,MATCH($B$3&amp;$B27,#REF!,0),MATCH(AO$7,#REF!,0)&gt;0)),"Ok","Check"))</f>
        <v>#REF!</v>
      </c>
      <c r="AP27" s="20" t="e">
        <f>IF(AND((INDEX(#REF!,MATCH($B$3&amp;$B27,#REF!,0),MATCH(AP$6,#REF!,0))=0),(INDEX(#REF!,MATCH($B$3&amp;$B27,#REF!,0),MATCH(AP$7,#REF!,0))=0)),"Ok",IF(AND(INDEX(#REF!,MATCH($B$3&amp;$B27,#REF!,0),MATCH(AP$6,#REF!,0))&gt;0,INDEX(#REF!,MATCH($B$3&amp;$B27,#REF!,0),MATCH(AP$7,#REF!,0)&gt;0)),"Ok","Check"))</f>
        <v>#REF!</v>
      </c>
    </row>
    <row r="28" spans="1:42" ht="15.75" x14ac:dyDescent="0.25">
      <c r="A28" s="1">
        <v>21</v>
      </c>
      <c r="B28" s="1" t="s">
        <v>23</v>
      </c>
      <c r="C28" s="20" t="e">
        <f>IF(AND((INDEX(#REF!,MATCH($B$3&amp;$B28,#REF!,0),MATCH(C$6,#REF!,0))=0),(INDEX(#REF!,MATCH($B$3&amp;$B28,#REF!,0),MATCH(C$7,#REF!,0))=0)),"Ok",IF(AND(INDEX(#REF!,MATCH($B$3&amp;$B28,#REF!,0),MATCH(C$6,#REF!,0))&gt;0,INDEX(#REF!,MATCH($B$3&amp;$B28,#REF!,0),MATCH(C$7,#REF!,0)&gt;0)),"Ok","Check"))</f>
        <v>#REF!</v>
      </c>
      <c r="D28" s="20" t="e">
        <f>IF(AND((INDEX(#REF!,MATCH($B$3&amp;$B28,#REF!,0),MATCH(D$6,#REF!,0))=0),(INDEX(#REF!,MATCH($B$3&amp;$B28,#REF!,0),MATCH(D$7,#REF!,0))=0)),"Ok",IF(AND(INDEX(#REF!,MATCH($B$3&amp;$B28,#REF!,0),MATCH(D$6,#REF!,0))&gt;0,INDEX(#REF!,MATCH($B$3&amp;$B28,#REF!,0),MATCH(D$7,#REF!,0)&gt;0)),"Ok","Check"))</f>
        <v>#REF!</v>
      </c>
      <c r="E28" s="20" t="e">
        <f>IF(AND((INDEX(#REF!,MATCH($B$3&amp;$B28,#REF!,0),MATCH(E$6,#REF!,0))=0),(INDEX(#REF!,MATCH($B$3&amp;$B28,#REF!,0),MATCH(E$7,#REF!,0))=0)),"Ok",IF(AND(INDEX(#REF!,MATCH($B$3&amp;$B28,#REF!,0),MATCH(E$6,#REF!,0))&gt;0,INDEX(#REF!,MATCH($B$3&amp;$B28,#REF!,0),MATCH(E$7,#REF!,0)&gt;0)),"Ok","Check"))</f>
        <v>#REF!</v>
      </c>
      <c r="F28" s="20" t="e">
        <f>IF(AND((INDEX(#REF!,MATCH($B$3&amp;$B28,#REF!,0),MATCH(F$6,#REF!,0))=0),(INDEX(#REF!,MATCH($B$3&amp;$B28,#REF!,0),MATCH(F$7,#REF!,0))=0)),"Ok",IF(AND(INDEX(#REF!,MATCH($B$3&amp;$B28,#REF!,0),MATCH(F$6,#REF!,0))&gt;0,INDEX(#REF!,MATCH($B$3&amp;$B28,#REF!,0),MATCH(F$7,#REF!,0)&gt;0)),"Ok","Check"))</f>
        <v>#REF!</v>
      </c>
      <c r="G28" s="20" t="e">
        <f>IF(AND((INDEX(#REF!,MATCH($B$3&amp;$B28,#REF!,0),MATCH(G$6,#REF!,0))=0),(INDEX(#REF!,MATCH($B$3&amp;$B28,#REF!,0),MATCH(G$7,#REF!,0))=0)),"Ok",IF(AND(INDEX(#REF!,MATCH($B$3&amp;$B28,#REF!,0),MATCH(G$6,#REF!,0))&gt;0,INDEX(#REF!,MATCH($B$3&amp;$B28,#REF!,0),MATCH(G$7,#REF!,0)&gt;0)),"Ok","Check"))</f>
        <v>#REF!</v>
      </c>
      <c r="H28" s="20" t="e">
        <f>IF(AND((INDEX(#REF!,MATCH($B$3&amp;$B28,#REF!,0),MATCH(H$6,#REF!,0))=0),(INDEX(#REF!,MATCH($B$3&amp;$B28,#REF!,0),MATCH(H$7,#REF!,0))=0)),"Ok",IF(AND(INDEX(#REF!,MATCH($B$3&amp;$B28,#REF!,0),MATCH(H$6,#REF!,0))&gt;0,INDEX(#REF!,MATCH($B$3&amp;$B28,#REF!,0),MATCH(H$7,#REF!,0)&gt;0)),"Ok","Check"))</f>
        <v>#REF!</v>
      </c>
      <c r="I28" s="20" t="e">
        <f>IF(AND((INDEX(#REF!,MATCH($B$3&amp;$B28,#REF!,0),MATCH(I$6,#REF!,0))=0),(INDEX(#REF!,MATCH($B$3&amp;$B28,#REF!,0),MATCH(I$7,#REF!,0))=0)),"Ok",IF(AND(INDEX(#REF!,MATCH($B$3&amp;$B28,#REF!,0),MATCH(I$6,#REF!,0))&gt;0,INDEX(#REF!,MATCH($B$3&amp;$B28,#REF!,0),MATCH(I$7,#REF!,0)&gt;0)),"Ok","Check"))</f>
        <v>#REF!</v>
      </c>
      <c r="J28" s="20" t="e">
        <f>IF(AND((INDEX(#REF!,MATCH($B$3&amp;$B28,#REF!,0),MATCH(J$6,#REF!,0))=0),(INDEX(#REF!,MATCH($B$3&amp;$B28,#REF!,0),MATCH(J$7,#REF!,0))=0)),"Ok",IF(AND(INDEX(#REF!,MATCH($B$3&amp;$B28,#REF!,0),MATCH(J$6,#REF!,0))&gt;0,INDEX(#REF!,MATCH($B$3&amp;$B28,#REF!,0),MATCH(J$7,#REF!,0)&gt;0)),"Ok","Check"))</f>
        <v>#REF!</v>
      </c>
      <c r="K28" s="20" t="e">
        <f>IF(AND((INDEX(#REF!,MATCH($B$3&amp;$B28,#REF!,0),MATCH(K$6,#REF!,0))=0),(INDEX(#REF!,MATCH($B$3&amp;$B28,#REF!,0),MATCH(K$7,#REF!,0))=0)),"Ok",IF(AND(INDEX(#REF!,MATCH($B$3&amp;$B28,#REF!,0),MATCH(K$6,#REF!,0))&gt;0,INDEX(#REF!,MATCH($B$3&amp;$B28,#REF!,0),MATCH(K$7,#REF!,0)&gt;0)),"Ok","Check"))</f>
        <v>#REF!</v>
      </c>
      <c r="L28" s="20" t="e">
        <f>IF(AND((INDEX(#REF!,MATCH($B$3&amp;$B28,#REF!,0),MATCH(L$6,#REF!,0))=0),(INDEX(#REF!,MATCH($B$3&amp;$B28,#REF!,0),MATCH(L$7,#REF!,0))=0)),"Ok",IF(AND(INDEX(#REF!,MATCH($B$3&amp;$B28,#REF!,0),MATCH(L$6,#REF!,0))&gt;0,INDEX(#REF!,MATCH($B$3&amp;$B28,#REF!,0),MATCH(L$7,#REF!,0)&gt;0)),"Ok","Check"))</f>
        <v>#REF!</v>
      </c>
      <c r="M28" s="20" t="e">
        <f t="shared" si="1"/>
        <v>#REF!</v>
      </c>
      <c r="N28" s="22" t="e">
        <f t="shared" si="0"/>
        <v>#REF!</v>
      </c>
      <c r="O28" s="20" t="e">
        <f>IF(AND((INDEX(#REF!,MATCH($B$3&amp;$B28,#REF!,0),MATCH(O$6,#REF!,0))=0),(INDEX(#REF!,MATCH($B$3&amp;$B28,#REF!,0),MATCH(O$7,#REF!,0))=0)),"Ok",IF(AND(INDEX(#REF!,MATCH($B$3&amp;$B28,#REF!,0),MATCH(O$6,#REF!,0))&gt;0,INDEX(#REF!,MATCH($B$3&amp;$B28,#REF!,0),MATCH(O$7,#REF!,0)&gt;0)),"Ok","Check"))</f>
        <v>#REF!</v>
      </c>
      <c r="P28" s="20" t="e">
        <f>IF(AND((INDEX(#REF!,MATCH($B$3&amp;$B28,#REF!,0),MATCH(P$6,#REF!,0))=0),(INDEX(#REF!,MATCH($B$3&amp;$B28,#REF!,0),MATCH(P$7,#REF!,0))=0)),"Ok",IF(AND(INDEX(#REF!,MATCH($B$3&amp;$B28,#REF!,0),MATCH(P$6,#REF!,0))&gt;0,INDEX(#REF!,MATCH($B$3&amp;$B28,#REF!,0),MATCH(P$7,#REF!,0)&gt;0)),"Ok","Check"))</f>
        <v>#REF!</v>
      </c>
      <c r="Q28" s="20" t="e">
        <f>IF(AND((INDEX(#REF!,MATCH($B$3&amp;$B28,#REF!,0),MATCH(Q$6,#REF!,0))=0),(INDEX(#REF!,MATCH($B$3&amp;$B28,#REF!,0),MATCH(Q$7,#REF!,0))=0)),"Ok",IF(AND(INDEX(#REF!,MATCH($B$3&amp;$B28,#REF!,0),MATCH(Q$6,#REF!,0))&gt;0,INDEX(#REF!,MATCH($B$3&amp;$B28,#REF!,0),MATCH(Q$7,#REF!,0)&gt;0)),"Ok","Check"))</f>
        <v>#REF!</v>
      </c>
      <c r="R28" s="20" t="e">
        <f>IF(AND((INDEX(#REF!,MATCH($B$3&amp;$B28,#REF!,0),MATCH(R$6,#REF!,0))=0),(INDEX(#REF!,MATCH($B$3&amp;$B28,#REF!,0),MATCH(R$7,#REF!,0))=0)),"Ok",IF(AND(INDEX(#REF!,MATCH($B$3&amp;$B28,#REF!,0),MATCH(R$6,#REF!,0))&gt;0,INDEX(#REF!,MATCH($B$3&amp;$B28,#REF!,0),MATCH(R$7,#REF!,0)&gt;0)),"Ok","Check"))</f>
        <v>#REF!</v>
      </c>
      <c r="S28" s="20" t="e">
        <f>IF(AND((INDEX(#REF!,MATCH($B$3&amp;$B28,#REF!,0),MATCH(S$6,#REF!,0))=0),(INDEX(#REF!,MATCH($B$3&amp;$B28,#REF!,0),MATCH(S$7,#REF!,0))=0)),"Ok",IF(AND(INDEX(#REF!,MATCH($B$3&amp;$B28,#REF!,0),MATCH(S$6,#REF!,0))&gt;0,INDEX(#REF!,MATCH($B$3&amp;$B28,#REF!,0),MATCH(S$7,#REF!,0)&gt;0)),"Ok","Check"))</f>
        <v>#REF!</v>
      </c>
      <c r="T28" s="20" t="e">
        <f>IF(AND((INDEX(#REF!,MATCH($B$3&amp;$B28,#REF!,0),MATCH(T$6,#REF!,0))=0),(INDEX(#REF!,MATCH($B$3&amp;$B28,#REF!,0),MATCH(T$7,#REF!,0))=0)),"Ok",IF(AND(INDEX(#REF!,MATCH($B$3&amp;$B28,#REF!,0),MATCH(T$6,#REF!,0))&gt;0,INDEX(#REF!,MATCH($B$3&amp;$B28,#REF!,0),MATCH(T$7,#REF!,0)&gt;0)),"Ok","Check"))</f>
        <v>#REF!</v>
      </c>
      <c r="U28" s="20" t="e">
        <f>IF(AND((INDEX(#REF!,MATCH($B$3&amp;$B28,#REF!,0),MATCH(U$6,#REF!,0))=0),(INDEX(#REF!,MATCH($B$3&amp;$B28,#REF!,0),MATCH(U$7,#REF!,0))=0)),"Ok",IF(AND(INDEX(#REF!,MATCH($B$3&amp;$B28,#REF!,0),MATCH(U$6,#REF!,0))&gt;0,INDEX(#REF!,MATCH($B$3&amp;$B28,#REF!,0),MATCH(U$7,#REF!,0)&gt;0)),"Ok","Check"))</f>
        <v>#REF!</v>
      </c>
      <c r="V28" s="20" t="e">
        <f>IF(AND((INDEX(#REF!,MATCH($B$3&amp;$B28,#REF!,0),MATCH(V$6,#REF!,0))=0),(INDEX(#REF!,MATCH($B$3&amp;$B28,#REF!,0),MATCH(V$7,#REF!,0))=0)),"Ok",IF(AND(INDEX(#REF!,MATCH($B$3&amp;$B28,#REF!,0),MATCH(V$6,#REF!,0))&gt;0,INDEX(#REF!,MATCH($B$3&amp;$B28,#REF!,0),MATCH(V$7,#REF!,0)&gt;0)),"Ok","Check"))</f>
        <v>#REF!</v>
      </c>
      <c r="W28" s="20" t="e">
        <f>IF(AND((INDEX(#REF!,MATCH($B$3&amp;$B28,#REF!,0),MATCH(W$6,#REF!,0))=0),(INDEX(#REF!,MATCH($B$3&amp;$B28,#REF!,0),MATCH(W$7,#REF!,0))=0)),"Ok",IF(AND(INDEX(#REF!,MATCH($B$3&amp;$B28,#REF!,0),MATCH(W$6,#REF!,0))&gt;0,INDEX(#REF!,MATCH($B$3&amp;$B28,#REF!,0),MATCH(W$7,#REF!,0)&gt;0)),"Ok","Check"))</f>
        <v>#REF!</v>
      </c>
      <c r="X28" s="20" t="e">
        <f>IF(AND((INDEX(#REF!,MATCH($B$3&amp;$B28,#REF!,0),MATCH(X$6,#REF!,0))=0),(INDEX(#REF!,MATCH($B$3&amp;$B28,#REF!,0),MATCH(X$7,#REF!,0))=0)),"Ok",IF(AND(INDEX(#REF!,MATCH($B$3&amp;$B28,#REF!,0),MATCH(X$6,#REF!,0))&gt;0,INDEX(#REF!,MATCH($B$3&amp;$B28,#REF!,0),MATCH(X$7,#REF!,0)&gt;0)),"Ok","Check"))</f>
        <v>#REF!</v>
      </c>
      <c r="Y28" s="20" t="e">
        <f t="shared" si="2"/>
        <v>#REF!</v>
      </c>
      <c r="Z28" s="22" t="e">
        <f t="shared" si="2"/>
        <v>#REF!</v>
      </c>
      <c r="AA28" s="20" t="e">
        <f>IF(AND((INDEX(#REF!,MATCH($B$3&amp;$B28,#REF!,0),MATCH(AA$6,#REF!,0))=0),(INDEX(#REF!,MATCH($B$3&amp;$B28,#REF!,0),MATCH(AA$7,#REF!,0))=0)),"Ok",IF(AND(INDEX(#REF!,MATCH($B$3&amp;$B28,#REF!,0),MATCH(AA$6,#REF!,0))&gt;0,INDEX(#REF!,MATCH($B$3&amp;$B28,#REF!,0),MATCH(AA$7,#REF!,0)&gt;0)),"Ok","Check"))</f>
        <v>#REF!</v>
      </c>
      <c r="AB28" s="20" t="e">
        <f>IF(AND((INDEX(#REF!,MATCH($B$3&amp;$B28,#REF!,0),MATCH(AB$6,#REF!,0))=0),(INDEX(#REF!,MATCH($B$3&amp;$B28,#REF!,0),MATCH(AB$7,#REF!,0))=0)),"Ok",IF(AND(INDEX(#REF!,MATCH($B$3&amp;$B28,#REF!,0),MATCH(AB$6,#REF!,0))&gt;0,INDEX(#REF!,MATCH($B$3&amp;$B28,#REF!,0),MATCH(AB$7,#REF!,0)&gt;0)),"Ok","Check"))</f>
        <v>#REF!</v>
      </c>
      <c r="AC28" s="20" t="e">
        <f>IF(AND((INDEX(#REF!,MATCH($B$3&amp;$B28,#REF!,0),MATCH(AC$6,#REF!,0))=0),(INDEX(#REF!,MATCH($B$3&amp;$B28,#REF!,0),MATCH(AC$7,#REF!,0))=0)),"Ok",IF(AND(INDEX(#REF!,MATCH($B$3&amp;$B28,#REF!,0),MATCH(AC$6,#REF!,0))&gt;0,INDEX(#REF!,MATCH($B$3&amp;$B28,#REF!,0),MATCH(AC$7,#REF!,0)&gt;0)),"Ok","Check"))</f>
        <v>#REF!</v>
      </c>
      <c r="AD28" s="20" t="e">
        <f>IF(AND((INDEX(#REF!,MATCH($B$3&amp;$B28,#REF!,0),MATCH(AD$6,#REF!,0))=0),(INDEX(#REF!,MATCH($B$3&amp;$B28,#REF!,0),MATCH(AD$7,#REF!,0))=0)),"Ok",IF(AND(INDEX(#REF!,MATCH($B$3&amp;$B28,#REF!,0),MATCH(AD$6,#REF!,0))&gt;0,INDEX(#REF!,MATCH($B$3&amp;$B28,#REF!,0),MATCH(AD$7,#REF!,0)&gt;0)),"Ok","Check"))</f>
        <v>#REF!</v>
      </c>
      <c r="AE28" s="20" t="e">
        <f>IF(AND((INDEX(#REF!,MATCH($B$3&amp;$B28,#REF!,0),MATCH(AE$6,#REF!,0))=0),(INDEX(#REF!,MATCH($B$3&amp;$B28,#REF!,0),MATCH(AE$7,#REF!,0))=0)),"Ok",IF(AND(INDEX(#REF!,MATCH($B$3&amp;$B28,#REF!,0),MATCH(AE$6,#REF!,0))&gt;0,INDEX(#REF!,MATCH($B$3&amp;$B28,#REF!,0),MATCH(AE$7,#REF!,0)&gt;0)),"Ok","Check"))</f>
        <v>#REF!</v>
      </c>
      <c r="AF28" s="20" t="e">
        <f>IF(AND((INDEX(#REF!,MATCH($B$3&amp;$B28,#REF!,0),MATCH(AF$6,#REF!,0))=0),(INDEX(#REF!,MATCH($B$3&amp;$B28,#REF!,0),MATCH(AF$7,#REF!,0))=0)),"Ok",IF(AND(INDEX(#REF!,MATCH($B$3&amp;$B28,#REF!,0),MATCH(AF$6,#REF!,0))&gt;0,INDEX(#REF!,MATCH($B$3&amp;$B28,#REF!,0),MATCH(AF$7,#REF!,0)&gt;0)),"Ok","Check"))</f>
        <v>#REF!</v>
      </c>
      <c r="AG28" s="20" t="e">
        <f>IF(AND((INDEX(#REF!,MATCH($B$3&amp;$B28,#REF!,0),MATCH(AG$6,#REF!,0))=0),(INDEX(#REF!,MATCH($B$3&amp;$B28,#REF!,0),MATCH(AG$7,#REF!,0))=0)),"Ok",IF(AND(INDEX(#REF!,MATCH($B$3&amp;$B28,#REF!,0),MATCH(AG$6,#REF!,0))&gt;0,INDEX(#REF!,MATCH($B$3&amp;$B28,#REF!,0),MATCH(AG$7,#REF!,0)&gt;0)),"Ok","Check"))</f>
        <v>#REF!</v>
      </c>
      <c r="AH28" s="20" t="e">
        <f>IF(AND((INDEX(#REF!,MATCH($B$3&amp;$B28,#REF!,0),MATCH(AH$6,#REF!,0))=0),(INDEX(#REF!,MATCH($B$3&amp;$B28,#REF!,0),MATCH(AH$7,#REF!,0))=0)),"Ok",IF(AND(INDEX(#REF!,MATCH($B$3&amp;$B28,#REF!,0),MATCH(AH$6,#REF!,0))&gt;0,INDEX(#REF!,MATCH($B$3&amp;$B28,#REF!,0),MATCH(AH$7,#REF!,0)&gt;0)),"Ok","Check"))</f>
        <v>#REF!</v>
      </c>
      <c r="AI28" s="20" t="e">
        <f>IF(AND((INDEX(#REF!,MATCH($B$3&amp;$B28,#REF!,0),MATCH(AI$6,#REF!,0))=0),(INDEX(#REF!,MATCH($B$3&amp;$B28,#REF!,0),MATCH(AI$7,#REF!,0))=0)),"Ok",IF(AND(INDEX(#REF!,MATCH($B$3&amp;$B28,#REF!,0),MATCH(AI$6,#REF!,0))&gt;0,INDEX(#REF!,MATCH($B$3&amp;$B28,#REF!,0),MATCH(AI$7,#REF!,0)&gt;0)),"Ok","Check"))</f>
        <v>#REF!</v>
      </c>
      <c r="AJ28" s="20" t="e">
        <f>IF(AND((INDEX(#REF!,MATCH($B$3&amp;$B28,#REF!,0),MATCH(AJ$6,#REF!,0))=0),(INDEX(#REF!,MATCH($B$3&amp;$B28,#REF!,0),MATCH(AJ$7,#REF!,0))=0)),"Ok",IF(AND(INDEX(#REF!,MATCH($B$3&amp;$B28,#REF!,0),MATCH(AJ$6,#REF!,0))&gt;0,INDEX(#REF!,MATCH($B$3&amp;$B28,#REF!,0),MATCH(AJ$7,#REF!,0)&gt;0)),"Ok","Check"))</f>
        <v>#REF!</v>
      </c>
      <c r="AK28" s="20" t="e">
        <f>IF(AND((INDEX(#REF!,MATCH($B$3&amp;$B28,#REF!,0),MATCH(AK$6,#REF!,0))=0),(INDEX(#REF!,MATCH($B$3&amp;$B28,#REF!,0),MATCH(AK$7,#REF!,0))=0)),"Ok",IF(AND(INDEX(#REF!,MATCH($B$3&amp;$B28,#REF!,0),MATCH(AK$6,#REF!,0))&gt;0,INDEX(#REF!,MATCH($B$3&amp;$B28,#REF!,0),MATCH(AK$7,#REF!,0)&gt;0)),"Ok","Check"))</f>
        <v>#REF!</v>
      </c>
      <c r="AL28" s="20" t="e">
        <f>IF(AND((INDEX(#REF!,MATCH($B$3&amp;$B28,#REF!,0),MATCH(AL$6,#REF!,0))=0),(INDEX(#REF!,MATCH($B$3&amp;$B28,#REF!,0),MATCH(AL$7,#REF!,0))=0)),"Ok",IF(AND(INDEX(#REF!,MATCH($B$3&amp;$B28,#REF!,0),MATCH(AL$6,#REF!,0))&gt;0,INDEX(#REF!,MATCH($B$3&amp;$B28,#REF!,0),MATCH(AL$7,#REF!,0)&gt;0)),"Ok","Check"))</f>
        <v>#REF!</v>
      </c>
      <c r="AM28" s="20" t="e">
        <f t="shared" si="3"/>
        <v>#REF!</v>
      </c>
      <c r="AN28" s="21" t="e">
        <f t="shared" si="3"/>
        <v>#REF!</v>
      </c>
      <c r="AO28" s="20" t="e">
        <f>IF(AND((INDEX(#REF!,MATCH($B$3&amp;$B28,#REF!,0),MATCH(AO$6,#REF!,0))=0),(INDEX(#REF!,MATCH($B$3&amp;$B28,#REF!,0),MATCH(AO$7,#REF!,0))=0)),"Ok",IF(AND(INDEX(#REF!,MATCH($B$3&amp;$B28,#REF!,0),MATCH(AO$6,#REF!,0))&gt;0,INDEX(#REF!,MATCH($B$3&amp;$B28,#REF!,0),MATCH(AO$7,#REF!,0)&gt;0)),"Ok","Check"))</f>
        <v>#REF!</v>
      </c>
      <c r="AP28" s="20" t="e">
        <f>IF(AND((INDEX(#REF!,MATCH($B$3&amp;$B28,#REF!,0),MATCH(AP$6,#REF!,0))=0),(INDEX(#REF!,MATCH($B$3&amp;$B28,#REF!,0),MATCH(AP$7,#REF!,0))=0)),"Ok",IF(AND(INDEX(#REF!,MATCH($B$3&amp;$B28,#REF!,0),MATCH(AP$6,#REF!,0))&gt;0,INDEX(#REF!,MATCH($B$3&amp;$B28,#REF!,0),MATCH(AP$7,#REF!,0)&gt;0)),"Ok","Check"))</f>
        <v>#REF!</v>
      </c>
    </row>
    <row r="29" spans="1:42" ht="15.75" x14ac:dyDescent="0.25">
      <c r="A29" s="1">
        <v>22</v>
      </c>
      <c r="B29" s="1" t="s">
        <v>24</v>
      </c>
      <c r="C29" s="20" t="e">
        <f>IF(AND((INDEX(#REF!,MATCH($B$3&amp;$B29,#REF!,0),MATCH(C$6,#REF!,0))=0),(INDEX(#REF!,MATCH($B$3&amp;$B29,#REF!,0),MATCH(C$7,#REF!,0))=0)),"Ok",IF(AND(INDEX(#REF!,MATCH($B$3&amp;$B29,#REF!,0),MATCH(C$6,#REF!,0))&gt;0,INDEX(#REF!,MATCH($B$3&amp;$B29,#REF!,0),MATCH(C$7,#REF!,0)&gt;0)),"Ok","Check"))</f>
        <v>#REF!</v>
      </c>
      <c r="D29" s="20" t="e">
        <f>IF(AND((INDEX(#REF!,MATCH($B$3&amp;$B29,#REF!,0),MATCH(D$6,#REF!,0))=0),(INDEX(#REF!,MATCH($B$3&amp;$B29,#REF!,0),MATCH(D$7,#REF!,0))=0)),"Ok",IF(AND(INDEX(#REF!,MATCH($B$3&amp;$B29,#REF!,0),MATCH(D$6,#REF!,0))&gt;0,INDEX(#REF!,MATCH($B$3&amp;$B29,#REF!,0),MATCH(D$7,#REF!,0)&gt;0)),"Ok","Check"))</f>
        <v>#REF!</v>
      </c>
      <c r="E29" s="20" t="e">
        <f>IF(AND((INDEX(#REF!,MATCH($B$3&amp;$B29,#REF!,0),MATCH(E$6,#REF!,0))=0),(INDEX(#REF!,MATCH($B$3&amp;$B29,#REF!,0),MATCH(E$7,#REF!,0))=0)),"Ok",IF(AND(INDEX(#REF!,MATCH($B$3&amp;$B29,#REF!,0),MATCH(E$6,#REF!,0))&gt;0,INDEX(#REF!,MATCH($B$3&amp;$B29,#REF!,0),MATCH(E$7,#REF!,0)&gt;0)),"Ok","Check"))</f>
        <v>#REF!</v>
      </c>
      <c r="F29" s="20" t="e">
        <f>IF(AND((INDEX(#REF!,MATCH($B$3&amp;$B29,#REF!,0),MATCH(F$6,#REF!,0))=0),(INDEX(#REF!,MATCH($B$3&amp;$B29,#REF!,0),MATCH(F$7,#REF!,0))=0)),"Ok",IF(AND(INDEX(#REF!,MATCH($B$3&amp;$B29,#REF!,0),MATCH(F$6,#REF!,0))&gt;0,INDEX(#REF!,MATCH($B$3&amp;$B29,#REF!,0),MATCH(F$7,#REF!,0)&gt;0)),"Ok","Check"))</f>
        <v>#REF!</v>
      </c>
      <c r="G29" s="20" t="e">
        <f>IF(AND((INDEX(#REF!,MATCH($B$3&amp;$B29,#REF!,0),MATCH(G$6,#REF!,0))=0),(INDEX(#REF!,MATCH($B$3&amp;$B29,#REF!,0),MATCH(G$7,#REF!,0))=0)),"Ok",IF(AND(INDEX(#REF!,MATCH($B$3&amp;$B29,#REF!,0),MATCH(G$6,#REF!,0))&gt;0,INDEX(#REF!,MATCH($B$3&amp;$B29,#REF!,0),MATCH(G$7,#REF!,0)&gt;0)),"Ok","Check"))</f>
        <v>#REF!</v>
      </c>
      <c r="H29" s="20" t="e">
        <f>IF(AND((INDEX(#REF!,MATCH($B$3&amp;$B29,#REF!,0),MATCH(H$6,#REF!,0))=0),(INDEX(#REF!,MATCH($B$3&amp;$B29,#REF!,0),MATCH(H$7,#REF!,0))=0)),"Ok",IF(AND(INDEX(#REF!,MATCH($B$3&amp;$B29,#REF!,0),MATCH(H$6,#REF!,0))&gt;0,INDEX(#REF!,MATCH($B$3&amp;$B29,#REF!,0),MATCH(H$7,#REF!,0)&gt;0)),"Ok","Check"))</f>
        <v>#REF!</v>
      </c>
      <c r="I29" s="20" t="e">
        <f>IF(AND((INDEX(#REF!,MATCH($B$3&amp;$B29,#REF!,0),MATCH(I$6,#REF!,0))=0),(INDEX(#REF!,MATCH($B$3&amp;$B29,#REF!,0),MATCH(I$7,#REF!,0))=0)),"Ok",IF(AND(INDEX(#REF!,MATCH($B$3&amp;$B29,#REF!,0),MATCH(I$6,#REF!,0))&gt;0,INDEX(#REF!,MATCH($B$3&amp;$B29,#REF!,0),MATCH(I$7,#REF!,0)&gt;0)),"Ok","Check"))</f>
        <v>#REF!</v>
      </c>
      <c r="J29" s="20" t="e">
        <f>IF(AND((INDEX(#REF!,MATCH($B$3&amp;$B29,#REF!,0),MATCH(J$6,#REF!,0))=0),(INDEX(#REF!,MATCH($B$3&amp;$B29,#REF!,0),MATCH(J$7,#REF!,0))=0)),"Ok",IF(AND(INDEX(#REF!,MATCH($B$3&amp;$B29,#REF!,0),MATCH(J$6,#REF!,0))&gt;0,INDEX(#REF!,MATCH($B$3&amp;$B29,#REF!,0),MATCH(J$7,#REF!,0)&gt;0)),"Ok","Check"))</f>
        <v>#REF!</v>
      </c>
      <c r="K29" s="20" t="e">
        <f>IF(AND((INDEX(#REF!,MATCH($B$3&amp;$B29,#REF!,0),MATCH(K$6,#REF!,0))=0),(INDEX(#REF!,MATCH($B$3&amp;$B29,#REF!,0),MATCH(K$7,#REF!,0))=0)),"Ok",IF(AND(INDEX(#REF!,MATCH($B$3&amp;$B29,#REF!,0),MATCH(K$6,#REF!,0))&gt;0,INDEX(#REF!,MATCH($B$3&amp;$B29,#REF!,0),MATCH(K$7,#REF!,0)&gt;0)),"Ok","Check"))</f>
        <v>#REF!</v>
      </c>
      <c r="L29" s="20" t="e">
        <f>IF(AND((INDEX(#REF!,MATCH($B$3&amp;$B29,#REF!,0),MATCH(L$6,#REF!,0))=0),(INDEX(#REF!,MATCH($B$3&amp;$B29,#REF!,0),MATCH(L$7,#REF!,0))=0)),"Ok",IF(AND(INDEX(#REF!,MATCH($B$3&amp;$B29,#REF!,0),MATCH(L$6,#REF!,0))&gt;0,INDEX(#REF!,MATCH($B$3&amp;$B29,#REF!,0),MATCH(L$7,#REF!,0)&gt;0)),"Ok","Check"))</f>
        <v>#REF!</v>
      </c>
      <c r="M29" s="20" t="e">
        <f t="shared" si="1"/>
        <v>#REF!</v>
      </c>
      <c r="N29" s="22" t="e">
        <f t="shared" si="0"/>
        <v>#REF!</v>
      </c>
      <c r="O29" s="20" t="e">
        <f>IF(AND((INDEX(#REF!,MATCH($B$3&amp;$B29,#REF!,0),MATCH(O$6,#REF!,0))=0),(INDEX(#REF!,MATCH($B$3&amp;$B29,#REF!,0),MATCH(O$7,#REF!,0))=0)),"Ok",IF(AND(INDEX(#REF!,MATCH($B$3&amp;$B29,#REF!,0),MATCH(O$6,#REF!,0))&gt;0,INDEX(#REF!,MATCH($B$3&amp;$B29,#REF!,0),MATCH(O$7,#REF!,0)&gt;0)),"Ok","Check"))</f>
        <v>#REF!</v>
      </c>
      <c r="P29" s="20" t="e">
        <f>IF(AND((INDEX(#REF!,MATCH($B$3&amp;$B29,#REF!,0),MATCH(P$6,#REF!,0))=0),(INDEX(#REF!,MATCH($B$3&amp;$B29,#REF!,0),MATCH(P$7,#REF!,0))=0)),"Ok",IF(AND(INDEX(#REF!,MATCH($B$3&amp;$B29,#REF!,0),MATCH(P$6,#REF!,0))&gt;0,INDEX(#REF!,MATCH($B$3&amp;$B29,#REF!,0),MATCH(P$7,#REF!,0)&gt;0)),"Ok","Check"))</f>
        <v>#REF!</v>
      </c>
      <c r="Q29" s="20" t="e">
        <f>IF(AND((INDEX(#REF!,MATCH($B$3&amp;$B29,#REF!,0),MATCH(Q$6,#REF!,0))=0),(INDEX(#REF!,MATCH($B$3&amp;$B29,#REF!,0),MATCH(Q$7,#REF!,0))=0)),"Ok",IF(AND(INDEX(#REF!,MATCH($B$3&amp;$B29,#REF!,0),MATCH(Q$6,#REF!,0))&gt;0,INDEX(#REF!,MATCH($B$3&amp;$B29,#REF!,0),MATCH(Q$7,#REF!,0)&gt;0)),"Ok","Check"))</f>
        <v>#REF!</v>
      </c>
      <c r="R29" s="20" t="e">
        <f>IF(AND((INDEX(#REF!,MATCH($B$3&amp;$B29,#REF!,0),MATCH(R$6,#REF!,0))=0),(INDEX(#REF!,MATCH($B$3&amp;$B29,#REF!,0),MATCH(R$7,#REF!,0))=0)),"Ok",IF(AND(INDEX(#REF!,MATCH($B$3&amp;$B29,#REF!,0),MATCH(R$6,#REF!,0))&gt;0,INDEX(#REF!,MATCH($B$3&amp;$B29,#REF!,0),MATCH(R$7,#REF!,0)&gt;0)),"Ok","Check"))</f>
        <v>#REF!</v>
      </c>
      <c r="S29" s="20" t="e">
        <f>IF(AND((INDEX(#REF!,MATCH($B$3&amp;$B29,#REF!,0),MATCH(S$6,#REF!,0))=0),(INDEX(#REF!,MATCH($B$3&amp;$B29,#REF!,0),MATCH(S$7,#REF!,0))=0)),"Ok",IF(AND(INDEX(#REF!,MATCH($B$3&amp;$B29,#REF!,0),MATCH(S$6,#REF!,0))&gt;0,INDEX(#REF!,MATCH($B$3&amp;$B29,#REF!,0),MATCH(S$7,#REF!,0)&gt;0)),"Ok","Check"))</f>
        <v>#REF!</v>
      </c>
      <c r="T29" s="20" t="e">
        <f>IF(AND((INDEX(#REF!,MATCH($B$3&amp;$B29,#REF!,0),MATCH(T$6,#REF!,0))=0),(INDEX(#REF!,MATCH($B$3&amp;$B29,#REF!,0),MATCH(T$7,#REF!,0))=0)),"Ok",IF(AND(INDEX(#REF!,MATCH($B$3&amp;$B29,#REF!,0),MATCH(T$6,#REF!,0))&gt;0,INDEX(#REF!,MATCH($B$3&amp;$B29,#REF!,0),MATCH(T$7,#REF!,0)&gt;0)),"Ok","Check"))</f>
        <v>#REF!</v>
      </c>
      <c r="U29" s="20" t="e">
        <f>IF(AND((INDEX(#REF!,MATCH($B$3&amp;$B29,#REF!,0),MATCH(U$6,#REF!,0))=0),(INDEX(#REF!,MATCH($B$3&amp;$B29,#REF!,0),MATCH(U$7,#REF!,0))=0)),"Ok",IF(AND(INDEX(#REF!,MATCH($B$3&amp;$B29,#REF!,0),MATCH(U$6,#REF!,0))&gt;0,INDEX(#REF!,MATCH($B$3&amp;$B29,#REF!,0),MATCH(U$7,#REF!,0)&gt;0)),"Ok","Check"))</f>
        <v>#REF!</v>
      </c>
      <c r="V29" s="20" t="e">
        <f>IF(AND((INDEX(#REF!,MATCH($B$3&amp;$B29,#REF!,0),MATCH(V$6,#REF!,0))=0),(INDEX(#REF!,MATCH($B$3&amp;$B29,#REF!,0),MATCH(V$7,#REF!,0))=0)),"Ok",IF(AND(INDEX(#REF!,MATCH($B$3&amp;$B29,#REF!,0),MATCH(V$6,#REF!,0))&gt;0,INDEX(#REF!,MATCH($B$3&amp;$B29,#REF!,0),MATCH(V$7,#REF!,0)&gt;0)),"Ok","Check"))</f>
        <v>#REF!</v>
      </c>
      <c r="W29" s="20" t="e">
        <f>IF(AND((INDEX(#REF!,MATCH($B$3&amp;$B29,#REF!,0),MATCH(W$6,#REF!,0))=0),(INDEX(#REF!,MATCH($B$3&amp;$B29,#REF!,0),MATCH(W$7,#REF!,0))=0)),"Ok",IF(AND(INDEX(#REF!,MATCH($B$3&amp;$B29,#REF!,0),MATCH(W$6,#REF!,0))&gt;0,INDEX(#REF!,MATCH($B$3&amp;$B29,#REF!,0),MATCH(W$7,#REF!,0)&gt;0)),"Ok","Check"))</f>
        <v>#REF!</v>
      </c>
      <c r="X29" s="20" t="e">
        <f>IF(AND((INDEX(#REF!,MATCH($B$3&amp;$B29,#REF!,0),MATCH(X$6,#REF!,0))=0),(INDEX(#REF!,MATCH($B$3&amp;$B29,#REF!,0),MATCH(X$7,#REF!,0))=0)),"Ok",IF(AND(INDEX(#REF!,MATCH($B$3&amp;$B29,#REF!,0),MATCH(X$6,#REF!,0))&gt;0,INDEX(#REF!,MATCH($B$3&amp;$B29,#REF!,0),MATCH(X$7,#REF!,0)&gt;0)),"Ok","Check"))</f>
        <v>#REF!</v>
      </c>
      <c r="Y29" s="20" t="e">
        <f t="shared" si="2"/>
        <v>#REF!</v>
      </c>
      <c r="Z29" s="22" t="e">
        <f t="shared" si="2"/>
        <v>#REF!</v>
      </c>
      <c r="AA29" s="20" t="e">
        <f>IF(AND((INDEX(#REF!,MATCH($B$3&amp;$B29,#REF!,0),MATCH(AA$6,#REF!,0))=0),(INDEX(#REF!,MATCH($B$3&amp;$B29,#REF!,0),MATCH(AA$7,#REF!,0))=0)),"Ok",IF(AND(INDEX(#REF!,MATCH($B$3&amp;$B29,#REF!,0),MATCH(AA$6,#REF!,0))&gt;0,INDEX(#REF!,MATCH($B$3&amp;$B29,#REF!,0),MATCH(AA$7,#REF!,0)&gt;0)),"Ok","Check"))</f>
        <v>#REF!</v>
      </c>
      <c r="AB29" s="20" t="e">
        <f>IF(AND((INDEX(#REF!,MATCH($B$3&amp;$B29,#REF!,0),MATCH(AB$6,#REF!,0))=0),(INDEX(#REF!,MATCH($B$3&amp;$B29,#REF!,0),MATCH(AB$7,#REF!,0))=0)),"Ok",IF(AND(INDEX(#REF!,MATCH($B$3&amp;$B29,#REF!,0),MATCH(AB$6,#REF!,0))&gt;0,INDEX(#REF!,MATCH($B$3&amp;$B29,#REF!,0),MATCH(AB$7,#REF!,0)&gt;0)),"Ok","Check"))</f>
        <v>#REF!</v>
      </c>
      <c r="AC29" s="20" t="e">
        <f>IF(AND((INDEX(#REF!,MATCH($B$3&amp;$B29,#REF!,0),MATCH(AC$6,#REF!,0))=0),(INDEX(#REF!,MATCH($B$3&amp;$B29,#REF!,0),MATCH(AC$7,#REF!,0))=0)),"Ok",IF(AND(INDEX(#REF!,MATCH($B$3&amp;$B29,#REF!,0),MATCH(AC$6,#REF!,0))&gt;0,INDEX(#REF!,MATCH($B$3&amp;$B29,#REF!,0),MATCH(AC$7,#REF!,0)&gt;0)),"Ok","Check"))</f>
        <v>#REF!</v>
      </c>
      <c r="AD29" s="20" t="e">
        <f>IF(AND((INDEX(#REF!,MATCH($B$3&amp;$B29,#REF!,0),MATCH(AD$6,#REF!,0))=0),(INDEX(#REF!,MATCH($B$3&amp;$B29,#REF!,0),MATCH(AD$7,#REF!,0))=0)),"Ok",IF(AND(INDEX(#REF!,MATCH($B$3&amp;$B29,#REF!,0),MATCH(AD$6,#REF!,0))&gt;0,INDEX(#REF!,MATCH($B$3&amp;$B29,#REF!,0),MATCH(AD$7,#REF!,0)&gt;0)),"Ok","Check"))</f>
        <v>#REF!</v>
      </c>
      <c r="AE29" s="20" t="e">
        <f>IF(AND((INDEX(#REF!,MATCH($B$3&amp;$B29,#REF!,0),MATCH(AE$6,#REF!,0))=0),(INDEX(#REF!,MATCH($B$3&amp;$B29,#REF!,0),MATCH(AE$7,#REF!,0))=0)),"Ok",IF(AND(INDEX(#REF!,MATCH($B$3&amp;$B29,#REF!,0),MATCH(AE$6,#REF!,0))&gt;0,INDEX(#REF!,MATCH($B$3&amp;$B29,#REF!,0),MATCH(AE$7,#REF!,0)&gt;0)),"Ok","Check"))</f>
        <v>#REF!</v>
      </c>
      <c r="AF29" s="20" t="e">
        <f>IF(AND((INDEX(#REF!,MATCH($B$3&amp;$B29,#REF!,0),MATCH(AF$6,#REF!,0))=0),(INDEX(#REF!,MATCH($B$3&amp;$B29,#REF!,0),MATCH(AF$7,#REF!,0))=0)),"Ok",IF(AND(INDEX(#REF!,MATCH($B$3&amp;$B29,#REF!,0),MATCH(AF$6,#REF!,0))&gt;0,INDEX(#REF!,MATCH($B$3&amp;$B29,#REF!,0),MATCH(AF$7,#REF!,0)&gt;0)),"Ok","Check"))</f>
        <v>#REF!</v>
      </c>
      <c r="AG29" s="20" t="e">
        <f>IF(AND((INDEX(#REF!,MATCH($B$3&amp;$B29,#REF!,0),MATCH(AG$6,#REF!,0))=0),(INDEX(#REF!,MATCH($B$3&amp;$B29,#REF!,0),MATCH(AG$7,#REF!,0))=0)),"Ok",IF(AND(INDEX(#REF!,MATCH($B$3&amp;$B29,#REF!,0),MATCH(AG$6,#REF!,0))&gt;0,INDEX(#REF!,MATCH($B$3&amp;$B29,#REF!,0),MATCH(AG$7,#REF!,0)&gt;0)),"Ok","Check"))</f>
        <v>#REF!</v>
      </c>
      <c r="AH29" s="20" t="e">
        <f>IF(AND((INDEX(#REF!,MATCH($B$3&amp;$B29,#REF!,0),MATCH(AH$6,#REF!,0))=0),(INDEX(#REF!,MATCH($B$3&amp;$B29,#REF!,0),MATCH(AH$7,#REF!,0))=0)),"Ok",IF(AND(INDEX(#REF!,MATCH($B$3&amp;$B29,#REF!,0),MATCH(AH$6,#REF!,0))&gt;0,INDEX(#REF!,MATCH($B$3&amp;$B29,#REF!,0),MATCH(AH$7,#REF!,0)&gt;0)),"Ok","Check"))</f>
        <v>#REF!</v>
      </c>
      <c r="AI29" s="20" t="e">
        <f>IF(AND((INDEX(#REF!,MATCH($B$3&amp;$B29,#REF!,0),MATCH(AI$6,#REF!,0))=0),(INDEX(#REF!,MATCH($B$3&amp;$B29,#REF!,0),MATCH(AI$7,#REF!,0))=0)),"Ok",IF(AND(INDEX(#REF!,MATCH($B$3&amp;$B29,#REF!,0),MATCH(AI$6,#REF!,0))&gt;0,INDEX(#REF!,MATCH($B$3&amp;$B29,#REF!,0),MATCH(AI$7,#REF!,0)&gt;0)),"Ok","Check"))</f>
        <v>#REF!</v>
      </c>
      <c r="AJ29" s="20" t="e">
        <f>IF(AND((INDEX(#REF!,MATCH($B$3&amp;$B29,#REF!,0),MATCH(AJ$6,#REF!,0))=0),(INDEX(#REF!,MATCH($B$3&amp;$B29,#REF!,0),MATCH(AJ$7,#REF!,0))=0)),"Ok",IF(AND(INDEX(#REF!,MATCH($B$3&amp;$B29,#REF!,0),MATCH(AJ$6,#REF!,0))&gt;0,INDEX(#REF!,MATCH($B$3&amp;$B29,#REF!,0),MATCH(AJ$7,#REF!,0)&gt;0)),"Ok","Check"))</f>
        <v>#REF!</v>
      </c>
      <c r="AK29" s="20" t="e">
        <f>IF(AND((INDEX(#REF!,MATCH($B$3&amp;$B29,#REF!,0),MATCH(AK$6,#REF!,0))=0),(INDEX(#REF!,MATCH($B$3&amp;$B29,#REF!,0),MATCH(AK$7,#REF!,0))=0)),"Ok",IF(AND(INDEX(#REF!,MATCH($B$3&amp;$B29,#REF!,0),MATCH(AK$6,#REF!,0))&gt;0,INDEX(#REF!,MATCH($B$3&amp;$B29,#REF!,0),MATCH(AK$7,#REF!,0)&gt;0)),"Ok","Check"))</f>
        <v>#REF!</v>
      </c>
      <c r="AL29" s="20" t="e">
        <f>IF(AND((INDEX(#REF!,MATCH($B$3&amp;$B29,#REF!,0),MATCH(AL$6,#REF!,0))=0),(INDEX(#REF!,MATCH($B$3&amp;$B29,#REF!,0),MATCH(AL$7,#REF!,0))=0)),"Ok",IF(AND(INDEX(#REF!,MATCH($B$3&amp;$B29,#REF!,0),MATCH(AL$6,#REF!,0))&gt;0,INDEX(#REF!,MATCH($B$3&amp;$B29,#REF!,0),MATCH(AL$7,#REF!,0)&gt;0)),"Ok","Check"))</f>
        <v>#REF!</v>
      </c>
      <c r="AM29" s="20" t="e">
        <f t="shared" si="3"/>
        <v>#REF!</v>
      </c>
      <c r="AN29" s="21" t="e">
        <f t="shared" si="3"/>
        <v>#REF!</v>
      </c>
      <c r="AO29" s="20" t="e">
        <f>IF(AND((INDEX(#REF!,MATCH($B$3&amp;$B29,#REF!,0),MATCH(AO$6,#REF!,0))=0),(INDEX(#REF!,MATCH($B$3&amp;$B29,#REF!,0),MATCH(AO$7,#REF!,0))=0)),"Ok",IF(AND(INDEX(#REF!,MATCH($B$3&amp;$B29,#REF!,0),MATCH(AO$6,#REF!,0))&gt;0,INDEX(#REF!,MATCH($B$3&amp;$B29,#REF!,0),MATCH(AO$7,#REF!,0)&gt;0)),"Ok","Check"))</f>
        <v>#REF!</v>
      </c>
      <c r="AP29" s="20" t="e">
        <f>IF(AND((INDEX(#REF!,MATCH($B$3&amp;$B29,#REF!,0),MATCH(AP$6,#REF!,0))=0),(INDEX(#REF!,MATCH($B$3&amp;$B29,#REF!,0),MATCH(AP$7,#REF!,0))=0)),"Ok",IF(AND(INDEX(#REF!,MATCH($B$3&amp;$B29,#REF!,0),MATCH(AP$6,#REF!,0))&gt;0,INDEX(#REF!,MATCH($B$3&amp;$B29,#REF!,0),MATCH(AP$7,#REF!,0)&gt;0)),"Ok","Check"))</f>
        <v>#REF!</v>
      </c>
    </row>
    <row r="30" spans="1:42" ht="15.75" x14ac:dyDescent="0.25">
      <c r="A30" s="1">
        <v>23</v>
      </c>
      <c r="B30" s="1" t="s">
        <v>25</v>
      </c>
      <c r="C30" s="20" t="e">
        <f>IF(AND((INDEX(#REF!,MATCH($B$3&amp;$B30,#REF!,0),MATCH(C$6,#REF!,0))=0),(INDEX(#REF!,MATCH($B$3&amp;$B30,#REF!,0),MATCH(C$7,#REF!,0))=0)),"Ok",IF(AND(INDEX(#REF!,MATCH($B$3&amp;$B30,#REF!,0),MATCH(C$6,#REF!,0))&gt;0,INDEX(#REF!,MATCH($B$3&amp;$B30,#REF!,0),MATCH(C$7,#REF!,0)&gt;0)),"Ok","Check"))</f>
        <v>#REF!</v>
      </c>
      <c r="D30" s="20" t="e">
        <f>IF(AND((INDEX(#REF!,MATCH($B$3&amp;$B30,#REF!,0),MATCH(D$6,#REF!,0))=0),(INDEX(#REF!,MATCH($B$3&amp;$B30,#REF!,0),MATCH(D$7,#REF!,0))=0)),"Ok",IF(AND(INDEX(#REF!,MATCH($B$3&amp;$B30,#REF!,0),MATCH(D$6,#REF!,0))&gt;0,INDEX(#REF!,MATCH($B$3&amp;$B30,#REF!,0),MATCH(D$7,#REF!,0)&gt;0)),"Ok","Check"))</f>
        <v>#REF!</v>
      </c>
      <c r="E30" s="20" t="e">
        <f>IF(AND((INDEX(#REF!,MATCH($B$3&amp;$B30,#REF!,0),MATCH(E$6,#REF!,0))=0),(INDEX(#REF!,MATCH($B$3&amp;$B30,#REF!,0),MATCH(E$7,#REF!,0))=0)),"Ok",IF(AND(INDEX(#REF!,MATCH($B$3&amp;$B30,#REF!,0),MATCH(E$6,#REF!,0))&gt;0,INDEX(#REF!,MATCH($B$3&amp;$B30,#REF!,0),MATCH(E$7,#REF!,0)&gt;0)),"Ok","Check"))</f>
        <v>#REF!</v>
      </c>
      <c r="F30" s="20" t="e">
        <f>IF(AND((INDEX(#REF!,MATCH($B$3&amp;$B30,#REF!,0),MATCH(F$6,#REF!,0))=0),(INDEX(#REF!,MATCH($B$3&amp;$B30,#REF!,0),MATCH(F$7,#REF!,0))=0)),"Ok",IF(AND(INDEX(#REF!,MATCH($B$3&amp;$B30,#REF!,0),MATCH(F$6,#REF!,0))&gt;0,INDEX(#REF!,MATCH($B$3&amp;$B30,#REF!,0),MATCH(F$7,#REF!,0)&gt;0)),"Ok","Check"))</f>
        <v>#REF!</v>
      </c>
      <c r="G30" s="20" t="e">
        <f>IF(AND((INDEX(#REF!,MATCH($B$3&amp;$B30,#REF!,0),MATCH(G$6,#REF!,0))=0),(INDEX(#REF!,MATCH($B$3&amp;$B30,#REF!,0),MATCH(G$7,#REF!,0))=0)),"Ok",IF(AND(INDEX(#REF!,MATCH($B$3&amp;$B30,#REF!,0),MATCH(G$6,#REF!,0))&gt;0,INDEX(#REF!,MATCH($B$3&amp;$B30,#REF!,0),MATCH(G$7,#REF!,0)&gt;0)),"Ok","Check"))</f>
        <v>#REF!</v>
      </c>
      <c r="H30" s="20" t="e">
        <f>IF(AND((INDEX(#REF!,MATCH($B$3&amp;$B30,#REF!,0),MATCH(H$6,#REF!,0))=0),(INDEX(#REF!,MATCH($B$3&amp;$B30,#REF!,0),MATCH(H$7,#REF!,0))=0)),"Ok",IF(AND(INDEX(#REF!,MATCH($B$3&amp;$B30,#REF!,0),MATCH(H$6,#REF!,0))&gt;0,INDEX(#REF!,MATCH($B$3&amp;$B30,#REF!,0),MATCH(H$7,#REF!,0)&gt;0)),"Ok","Check"))</f>
        <v>#REF!</v>
      </c>
      <c r="I30" s="20" t="e">
        <f>IF(AND((INDEX(#REF!,MATCH($B$3&amp;$B30,#REF!,0),MATCH(I$6,#REF!,0))=0),(INDEX(#REF!,MATCH($B$3&amp;$B30,#REF!,0),MATCH(I$7,#REF!,0))=0)),"Ok",IF(AND(INDEX(#REF!,MATCH($B$3&amp;$B30,#REF!,0),MATCH(I$6,#REF!,0))&gt;0,INDEX(#REF!,MATCH($B$3&amp;$B30,#REF!,0),MATCH(I$7,#REF!,0)&gt;0)),"Ok","Check"))</f>
        <v>#REF!</v>
      </c>
      <c r="J30" s="20" t="e">
        <f>IF(AND((INDEX(#REF!,MATCH($B$3&amp;$B30,#REF!,0),MATCH(J$6,#REF!,0))=0),(INDEX(#REF!,MATCH($B$3&amp;$B30,#REF!,0),MATCH(J$7,#REF!,0))=0)),"Ok",IF(AND(INDEX(#REF!,MATCH($B$3&amp;$B30,#REF!,0),MATCH(J$6,#REF!,0))&gt;0,INDEX(#REF!,MATCH($B$3&amp;$B30,#REF!,0),MATCH(J$7,#REF!,0)&gt;0)),"Ok","Check"))</f>
        <v>#REF!</v>
      </c>
      <c r="K30" s="20" t="e">
        <f>IF(AND((INDEX(#REF!,MATCH($B$3&amp;$B30,#REF!,0),MATCH(K$6,#REF!,0))=0),(INDEX(#REF!,MATCH($B$3&amp;$B30,#REF!,0),MATCH(K$7,#REF!,0))=0)),"Ok",IF(AND(INDEX(#REF!,MATCH($B$3&amp;$B30,#REF!,0),MATCH(K$6,#REF!,0))&gt;0,INDEX(#REF!,MATCH($B$3&amp;$B30,#REF!,0),MATCH(K$7,#REF!,0)&gt;0)),"Ok","Check"))</f>
        <v>#REF!</v>
      </c>
      <c r="L30" s="20" t="e">
        <f>IF(AND((INDEX(#REF!,MATCH($B$3&amp;$B30,#REF!,0),MATCH(L$6,#REF!,0))=0),(INDEX(#REF!,MATCH($B$3&amp;$B30,#REF!,0),MATCH(L$7,#REF!,0))=0)),"Ok",IF(AND(INDEX(#REF!,MATCH($B$3&amp;$B30,#REF!,0),MATCH(L$6,#REF!,0))&gt;0,INDEX(#REF!,MATCH($B$3&amp;$B30,#REF!,0),MATCH(L$7,#REF!,0)&gt;0)),"Ok","Check"))</f>
        <v>#REF!</v>
      </c>
      <c r="M30" s="20" t="e">
        <f t="shared" si="1"/>
        <v>#REF!</v>
      </c>
      <c r="N30" s="22" t="e">
        <f t="shared" si="0"/>
        <v>#REF!</v>
      </c>
      <c r="O30" s="20" t="e">
        <f>IF(AND((INDEX(#REF!,MATCH($B$3&amp;$B30,#REF!,0),MATCH(O$6,#REF!,0))=0),(INDEX(#REF!,MATCH($B$3&amp;$B30,#REF!,0),MATCH(O$7,#REF!,0))=0)),"Ok",IF(AND(INDEX(#REF!,MATCH($B$3&amp;$B30,#REF!,0),MATCH(O$6,#REF!,0))&gt;0,INDEX(#REF!,MATCH($B$3&amp;$B30,#REF!,0),MATCH(O$7,#REF!,0)&gt;0)),"Ok","Check"))</f>
        <v>#REF!</v>
      </c>
      <c r="P30" s="20" t="e">
        <f>IF(AND((INDEX(#REF!,MATCH($B$3&amp;$B30,#REF!,0),MATCH(P$6,#REF!,0))=0),(INDEX(#REF!,MATCH($B$3&amp;$B30,#REF!,0),MATCH(P$7,#REF!,0))=0)),"Ok",IF(AND(INDEX(#REF!,MATCH($B$3&amp;$B30,#REF!,0),MATCH(P$6,#REF!,0))&gt;0,INDEX(#REF!,MATCH($B$3&amp;$B30,#REF!,0),MATCH(P$7,#REF!,0)&gt;0)),"Ok","Check"))</f>
        <v>#REF!</v>
      </c>
      <c r="Q30" s="20" t="e">
        <f>IF(AND((INDEX(#REF!,MATCH($B$3&amp;$B30,#REF!,0),MATCH(Q$6,#REF!,0))=0),(INDEX(#REF!,MATCH($B$3&amp;$B30,#REF!,0),MATCH(Q$7,#REF!,0))=0)),"Ok",IF(AND(INDEX(#REF!,MATCH($B$3&amp;$B30,#REF!,0),MATCH(Q$6,#REF!,0))&gt;0,INDEX(#REF!,MATCH($B$3&amp;$B30,#REF!,0),MATCH(Q$7,#REF!,0)&gt;0)),"Ok","Check"))</f>
        <v>#REF!</v>
      </c>
      <c r="R30" s="20" t="e">
        <f>IF(AND((INDEX(#REF!,MATCH($B$3&amp;$B30,#REF!,0),MATCH(R$6,#REF!,0))=0),(INDEX(#REF!,MATCH($B$3&amp;$B30,#REF!,0),MATCH(R$7,#REF!,0))=0)),"Ok",IF(AND(INDEX(#REF!,MATCH($B$3&amp;$B30,#REF!,0),MATCH(R$6,#REF!,0))&gt;0,INDEX(#REF!,MATCH($B$3&amp;$B30,#REF!,0),MATCH(R$7,#REF!,0)&gt;0)),"Ok","Check"))</f>
        <v>#REF!</v>
      </c>
      <c r="S30" s="20" t="e">
        <f>IF(AND((INDEX(#REF!,MATCH($B$3&amp;$B30,#REF!,0),MATCH(S$6,#REF!,0))=0),(INDEX(#REF!,MATCH($B$3&amp;$B30,#REF!,0),MATCH(S$7,#REF!,0))=0)),"Ok",IF(AND(INDEX(#REF!,MATCH($B$3&amp;$B30,#REF!,0),MATCH(S$6,#REF!,0))&gt;0,INDEX(#REF!,MATCH($B$3&amp;$B30,#REF!,0),MATCH(S$7,#REF!,0)&gt;0)),"Ok","Check"))</f>
        <v>#REF!</v>
      </c>
      <c r="T30" s="20" t="e">
        <f>IF(AND((INDEX(#REF!,MATCH($B$3&amp;$B30,#REF!,0),MATCH(T$6,#REF!,0))=0),(INDEX(#REF!,MATCH($B$3&amp;$B30,#REF!,0),MATCH(T$7,#REF!,0))=0)),"Ok",IF(AND(INDEX(#REF!,MATCH($B$3&amp;$B30,#REF!,0),MATCH(T$6,#REF!,0))&gt;0,INDEX(#REF!,MATCH($B$3&amp;$B30,#REF!,0),MATCH(T$7,#REF!,0)&gt;0)),"Ok","Check"))</f>
        <v>#REF!</v>
      </c>
      <c r="U30" s="20" t="e">
        <f>IF(AND((INDEX(#REF!,MATCH($B$3&amp;$B30,#REF!,0),MATCH(U$6,#REF!,0))=0),(INDEX(#REF!,MATCH($B$3&amp;$B30,#REF!,0),MATCH(U$7,#REF!,0))=0)),"Ok",IF(AND(INDEX(#REF!,MATCH($B$3&amp;$B30,#REF!,0),MATCH(U$6,#REF!,0))&gt;0,INDEX(#REF!,MATCH($B$3&amp;$B30,#REF!,0),MATCH(U$7,#REF!,0)&gt;0)),"Ok","Check"))</f>
        <v>#REF!</v>
      </c>
      <c r="V30" s="20" t="e">
        <f>IF(AND((INDEX(#REF!,MATCH($B$3&amp;$B30,#REF!,0),MATCH(V$6,#REF!,0))=0),(INDEX(#REF!,MATCH($B$3&amp;$B30,#REF!,0),MATCH(V$7,#REF!,0))=0)),"Ok",IF(AND(INDEX(#REF!,MATCH($B$3&amp;$B30,#REF!,0),MATCH(V$6,#REF!,0))&gt;0,INDEX(#REF!,MATCH($B$3&amp;$B30,#REF!,0),MATCH(V$7,#REF!,0)&gt;0)),"Ok","Check"))</f>
        <v>#REF!</v>
      </c>
      <c r="W30" s="20" t="e">
        <f>IF(AND((INDEX(#REF!,MATCH($B$3&amp;$B30,#REF!,0),MATCH(W$6,#REF!,0))=0),(INDEX(#REF!,MATCH($B$3&amp;$B30,#REF!,0),MATCH(W$7,#REF!,0))=0)),"Ok",IF(AND(INDEX(#REF!,MATCH($B$3&amp;$B30,#REF!,0),MATCH(W$6,#REF!,0))&gt;0,INDEX(#REF!,MATCH($B$3&amp;$B30,#REF!,0),MATCH(W$7,#REF!,0)&gt;0)),"Ok","Check"))</f>
        <v>#REF!</v>
      </c>
      <c r="X30" s="20" t="e">
        <f>IF(AND((INDEX(#REF!,MATCH($B$3&amp;$B30,#REF!,0),MATCH(X$6,#REF!,0))=0),(INDEX(#REF!,MATCH($B$3&amp;$B30,#REF!,0),MATCH(X$7,#REF!,0))=0)),"Ok",IF(AND(INDEX(#REF!,MATCH($B$3&amp;$B30,#REF!,0),MATCH(X$6,#REF!,0))&gt;0,INDEX(#REF!,MATCH($B$3&amp;$B30,#REF!,0),MATCH(X$7,#REF!,0)&gt;0)),"Ok","Check"))</f>
        <v>#REF!</v>
      </c>
      <c r="Y30" s="20" t="e">
        <f t="shared" si="2"/>
        <v>#REF!</v>
      </c>
      <c r="Z30" s="22" t="e">
        <f t="shared" si="2"/>
        <v>#REF!</v>
      </c>
      <c r="AA30" s="20" t="e">
        <f>IF(AND((INDEX(#REF!,MATCH($B$3&amp;$B30,#REF!,0),MATCH(AA$6,#REF!,0))=0),(INDEX(#REF!,MATCH($B$3&amp;$B30,#REF!,0),MATCH(AA$7,#REF!,0))=0)),"Ok",IF(AND(INDEX(#REF!,MATCH($B$3&amp;$B30,#REF!,0),MATCH(AA$6,#REF!,0))&gt;0,INDEX(#REF!,MATCH($B$3&amp;$B30,#REF!,0),MATCH(AA$7,#REF!,0)&gt;0)),"Ok","Check"))</f>
        <v>#REF!</v>
      </c>
      <c r="AB30" s="20" t="e">
        <f>IF(AND((INDEX(#REF!,MATCH($B$3&amp;$B30,#REF!,0),MATCH(AB$6,#REF!,0))=0),(INDEX(#REF!,MATCH($B$3&amp;$B30,#REF!,0),MATCH(AB$7,#REF!,0))=0)),"Ok",IF(AND(INDEX(#REF!,MATCH($B$3&amp;$B30,#REF!,0),MATCH(AB$6,#REF!,0))&gt;0,INDEX(#REF!,MATCH($B$3&amp;$B30,#REF!,0),MATCH(AB$7,#REF!,0)&gt;0)),"Ok","Check"))</f>
        <v>#REF!</v>
      </c>
      <c r="AC30" s="20" t="e">
        <f>IF(AND((INDEX(#REF!,MATCH($B$3&amp;$B30,#REF!,0),MATCH(AC$6,#REF!,0))=0),(INDEX(#REF!,MATCH($B$3&amp;$B30,#REF!,0),MATCH(AC$7,#REF!,0))=0)),"Ok",IF(AND(INDEX(#REF!,MATCH($B$3&amp;$B30,#REF!,0),MATCH(AC$6,#REF!,0))&gt;0,INDEX(#REF!,MATCH($B$3&amp;$B30,#REF!,0),MATCH(AC$7,#REF!,0)&gt;0)),"Ok","Check"))</f>
        <v>#REF!</v>
      </c>
      <c r="AD30" s="20" t="e">
        <f>IF(AND((INDEX(#REF!,MATCH($B$3&amp;$B30,#REF!,0),MATCH(AD$6,#REF!,0))=0),(INDEX(#REF!,MATCH($B$3&amp;$B30,#REF!,0),MATCH(AD$7,#REF!,0))=0)),"Ok",IF(AND(INDEX(#REF!,MATCH($B$3&amp;$B30,#REF!,0),MATCH(AD$6,#REF!,0))&gt;0,INDEX(#REF!,MATCH($B$3&amp;$B30,#REF!,0),MATCH(AD$7,#REF!,0)&gt;0)),"Ok","Check"))</f>
        <v>#REF!</v>
      </c>
      <c r="AE30" s="20" t="e">
        <f>IF(AND((INDEX(#REF!,MATCH($B$3&amp;$B30,#REF!,0),MATCH(AE$6,#REF!,0))=0),(INDEX(#REF!,MATCH($B$3&amp;$B30,#REF!,0),MATCH(AE$7,#REF!,0))=0)),"Ok",IF(AND(INDEX(#REF!,MATCH($B$3&amp;$B30,#REF!,0),MATCH(AE$6,#REF!,0))&gt;0,INDEX(#REF!,MATCH($B$3&amp;$B30,#REF!,0),MATCH(AE$7,#REF!,0)&gt;0)),"Ok","Check"))</f>
        <v>#REF!</v>
      </c>
      <c r="AF30" s="20" t="e">
        <f>IF(AND((INDEX(#REF!,MATCH($B$3&amp;$B30,#REF!,0),MATCH(AF$6,#REF!,0))=0),(INDEX(#REF!,MATCH($B$3&amp;$B30,#REF!,0),MATCH(AF$7,#REF!,0))=0)),"Ok",IF(AND(INDEX(#REF!,MATCH($B$3&amp;$B30,#REF!,0),MATCH(AF$6,#REF!,0))&gt;0,INDEX(#REF!,MATCH($B$3&amp;$B30,#REF!,0),MATCH(AF$7,#REF!,0)&gt;0)),"Ok","Check"))</f>
        <v>#REF!</v>
      </c>
      <c r="AG30" s="20" t="e">
        <f>IF(AND((INDEX(#REF!,MATCH($B$3&amp;$B30,#REF!,0),MATCH(AG$6,#REF!,0))=0),(INDEX(#REF!,MATCH($B$3&amp;$B30,#REF!,0),MATCH(AG$7,#REF!,0))=0)),"Ok",IF(AND(INDEX(#REF!,MATCH($B$3&amp;$B30,#REF!,0),MATCH(AG$6,#REF!,0))&gt;0,INDEX(#REF!,MATCH($B$3&amp;$B30,#REF!,0),MATCH(AG$7,#REF!,0)&gt;0)),"Ok","Check"))</f>
        <v>#REF!</v>
      </c>
      <c r="AH30" s="20" t="e">
        <f>IF(AND((INDEX(#REF!,MATCH($B$3&amp;$B30,#REF!,0),MATCH(AH$6,#REF!,0))=0),(INDEX(#REF!,MATCH($B$3&amp;$B30,#REF!,0),MATCH(AH$7,#REF!,0))=0)),"Ok",IF(AND(INDEX(#REF!,MATCH($B$3&amp;$B30,#REF!,0),MATCH(AH$6,#REF!,0))&gt;0,INDEX(#REF!,MATCH($B$3&amp;$B30,#REF!,0),MATCH(AH$7,#REF!,0)&gt;0)),"Ok","Check"))</f>
        <v>#REF!</v>
      </c>
      <c r="AI30" s="20" t="e">
        <f>IF(AND((INDEX(#REF!,MATCH($B$3&amp;$B30,#REF!,0),MATCH(AI$6,#REF!,0))=0),(INDEX(#REF!,MATCH($B$3&amp;$B30,#REF!,0),MATCH(AI$7,#REF!,0))=0)),"Ok",IF(AND(INDEX(#REF!,MATCH($B$3&amp;$B30,#REF!,0),MATCH(AI$6,#REF!,0))&gt;0,INDEX(#REF!,MATCH($B$3&amp;$B30,#REF!,0),MATCH(AI$7,#REF!,0)&gt;0)),"Ok","Check"))</f>
        <v>#REF!</v>
      </c>
      <c r="AJ30" s="20" t="e">
        <f>IF(AND((INDEX(#REF!,MATCH($B$3&amp;$B30,#REF!,0),MATCH(AJ$6,#REF!,0))=0),(INDEX(#REF!,MATCH($B$3&amp;$B30,#REF!,0),MATCH(AJ$7,#REF!,0))=0)),"Ok",IF(AND(INDEX(#REF!,MATCH($B$3&amp;$B30,#REF!,0),MATCH(AJ$6,#REF!,0))&gt;0,INDEX(#REF!,MATCH($B$3&amp;$B30,#REF!,0),MATCH(AJ$7,#REF!,0)&gt;0)),"Ok","Check"))</f>
        <v>#REF!</v>
      </c>
      <c r="AK30" s="20" t="e">
        <f>IF(AND((INDEX(#REF!,MATCH($B$3&amp;$B30,#REF!,0),MATCH(AK$6,#REF!,0))=0),(INDEX(#REF!,MATCH($B$3&amp;$B30,#REF!,0),MATCH(AK$7,#REF!,0))=0)),"Ok",IF(AND(INDEX(#REF!,MATCH($B$3&amp;$B30,#REF!,0),MATCH(AK$6,#REF!,0))&gt;0,INDEX(#REF!,MATCH($B$3&amp;$B30,#REF!,0),MATCH(AK$7,#REF!,0)&gt;0)),"Ok","Check"))</f>
        <v>#REF!</v>
      </c>
      <c r="AL30" s="20" t="e">
        <f>IF(AND((INDEX(#REF!,MATCH($B$3&amp;$B30,#REF!,0),MATCH(AL$6,#REF!,0))=0),(INDEX(#REF!,MATCH($B$3&amp;$B30,#REF!,0),MATCH(AL$7,#REF!,0))=0)),"Ok",IF(AND(INDEX(#REF!,MATCH($B$3&amp;$B30,#REF!,0),MATCH(AL$6,#REF!,0))&gt;0,INDEX(#REF!,MATCH($B$3&amp;$B30,#REF!,0),MATCH(AL$7,#REF!,0)&gt;0)),"Ok","Check"))</f>
        <v>#REF!</v>
      </c>
      <c r="AM30" s="20" t="e">
        <f t="shared" si="3"/>
        <v>#REF!</v>
      </c>
      <c r="AN30" s="21" t="e">
        <f t="shared" si="3"/>
        <v>#REF!</v>
      </c>
      <c r="AO30" s="20" t="e">
        <f>IF(AND((INDEX(#REF!,MATCH($B$3&amp;$B30,#REF!,0),MATCH(AO$6,#REF!,0))=0),(INDEX(#REF!,MATCH($B$3&amp;$B30,#REF!,0),MATCH(AO$7,#REF!,0))=0)),"Ok",IF(AND(INDEX(#REF!,MATCH($B$3&amp;$B30,#REF!,0),MATCH(AO$6,#REF!,0))&gt;0,INDEX(#REF!,MATCH($B$3&amp;$B30,#REF!,0),MATCH(AO$7,#REF!,0)&gt;0)),"Ok","Check"))</f>
        <v>#REF!</v>
      </c>
      <c r="AP30" s="20" t="e">
        <f>IF(AND((INDEX(#REF!,MATCH($B$3&amp;$B30,#REF!,0),MATCH(AP$6,#REF!,0))=0),(INDEX(#REF!,MATCH($B$3&amp;$B30,#REF!,0),MATCH(AP$7,#REF!,0))=0)),"Ok",IF(AND(INDEX(#REF!,MATCH($B$3&amp;$B30,#REF!,0),MATCH(AP$6,#REF!,0))&gt;0,INDEX(#REF!,MATCH($B$3&amp;$B30,#REF!,0),MATCH(AP$7,#REF!,0)&gt;0)),"Ok","Check"))</f>
        <v>#REF!</v>
      </c>
    </row>
    <row r="31" spans="1:42" ht="15.75" x14ac:dyDescent="0.25">
      <c r="A31" s="1">
        <v>24</v>
      </c>
      <c r="B31" s="1" t="s">
        <v>26</v>
      </c>
      <c r="C31" s="20" t="e">
        <f>IF(AND((INDEX(#REF!,MATCH($B$3&amp;$B31,#REF!,0),MATCH(C$6,#REF!,0))=0),(INDEX(#REF!,MATCH($B$3&amp;$B31,#REF!,0),MATCH(C$7,#REF!,0))=0)),"Ok",IF(AND(INDEX(#REF!,MATCH($B$3&amp;$B31,#REF!,0),MATCH(C$6,#REF!,0))&gt;0,INDEX(#REF!,MATCH($B$3&amp;$B31,#REF!,0),MATCH(C$7,#REF!,0)&gt;0)),"Ok","Check"))</f>
        <v>#REF!</v>
      </c>
      <c r="D31" s="20" t="e">
        <f>IF(AND((INDEX(#REF!,MATCH($B$3&amp;$B31,#REF!,0),MATCH(D$6,#REF!,0))=0),(INDEX(#REF!,MATCH($B$3&amp;$B31,#REF!,0),MATCH(D$7,#REF!,0))=0)),"Ok",IF(AND(INDEX(#REF!,MATCH($B$3&amp;$B31,#REF!,0),MATCH(D$6,#REF!,0))&gt;0,INDEX(#REF!,MATCH($B$3&amp;$B31,#REF!,0),MATCH(D$7,#REF!,0)&gt;0)),"Ok","Check"))</f>
        <v>#REF!</v>
      </c>
      <c r="E31" s="20" t="e">
        <f>IF(AND((INDEX(#REF!,MATCH($B$3&amp;$B31,#REF!,0),MATCH(E$6,#REF!,0))=0),(INDEX(#REF!,MATCH($B$3&amp;$B31,#REF!,0),MATCH(E$7,#REF!,0))=0)),"Ok",IF(AND(INDEX(#REF!,MATCH($B$3&amp;$B31,#REF!,0),MATCH(E$6,#REF!,0))&gt;0,INDEX(#REF!,MATCH($B$3&amp;$B31,#REF!,0),MATCH(E$7,#REF!,0)&gt;0)),"Ok","Check"))</f>
        <v>#REF!</v>
      </c>
      <c r="F31" s="20" t="e">
        <f>IF(AND((INDEX(#REF!,MATCH($B$3&amp;$B31,#REF!,0),MATCH(F$6,#REF!,0))=0),(INDEX(#REF!,MATCH($B$3&amp;$B31,#REF!,0),MATCH(F$7,#REF!,0))=0)),"Ok",IF(AND(INDEX(#REF!,MATCH($B$3&amp;$B31,#REF!,0),MATCH(F$6,#REF!,0))&gt;0,INDEX(#REF!,MATCH($B$3&amp;$B31,#REF!,0),MATCH(F$7,#REF!,0)&gt;0)),"Ok","Check"))</f>
        <v>#REF!</v>
      </c>
      <c r="G31" s="20" t="e">
        <f>IF(AND((INDEX(#REF!,MATCH($B$3&amp;$B31,#REF!,0),MATCH(G$6,#REF!,0))=0),(INDEX(#REF!,MATCH($B$3&amp;$B31,#REF!,0),MATCH(G$7,#REF!,0))=0)),"Ok",IF(AND(INDEX(#REF!,MATCH($B$3&amp;$B31,#REF!,0),MATCH(G$6,#REF!,0))&gt;0,INDEX(#REF!,MATCH($B$3&amp;$B31,#REF!,0),MATCH(G$7,#REF!,0)&gt;0)),"Ok","Check"))</f>
        <v>#REF!</v>
      </c>
      <c r="H31" s="20" t="e">
        <f>IF(AND((INDEX(#REF!,MATCH($B$3&amp;$B31,#REF!,0),MATCH(H$6,#REF!,0))=0),(INDEX(#REF!,MATCH($B$3&amp;$B31,#REF!,0),MATCH(H$7,#REF!,0))=0)),"Ok",IF(AND(INDEX(#REF!,MATCH($B$3&amp;$B31,#REF!,0),MATCH(H$6,#REF!,0))&gt;0,INDEX(#REF!,MATCH($B$3&amp;$B31,#REF!,0),MATCH(H$7,#REF!,0)&gt;0)),"Ok","Check"))</f>
        <v>#REF!</v>
      </c>
      <c r="I31" s="20" t="e">
        <f>IF(AND((INDEX(#REF!,MATCH($B$3&amp;$B31,#REF!,0),MATCH(I$6,#REF!,0))=0),(INDEX(#REF!,MATCH($B$3&amp;$B31,#REF!,0),MATCH(I$7,#REF!,0))=0)),"Ok",IF(AND(INDEX(#REF!,MATCH($B$3&amp;$B31,#REF!,0),MATCH(I$6,#REF!,0))&gt;0,INDEX(#REF!,MATCH($B$3&amp;$B31,#REF!,0),MATCH(I$7,#REF!,0)&gt;0)),"Ok","Check"))</f>
        <v>#REF!</v>
      </c>
      <c r="J31" s="20" t="e">
        <f>IF(AND((INDEX(#REF!,MATCH($B$3&amp;$B31,#REF!,0),MATCH(J$6,#REF!,0))=0),(INDEX(#REF!,MATCH($B$3&amp;$B31,#REF!,0),MATCH(J$7,#REF!,0))=0)),"Ok",IF(AND(INDEX(#REF!,MATCH($B$3&amp;$B31,#REF!,0),MATCH(J$6,#REF!,0))&gt;0,INDEX(#REF!,MATCH($B$3&amp;$B31,#REF!,0),MATCH(J$7,#REF!,0)&gt;0)),"Ok","Check"))</f>
        <v>#REF!</v>
      </c>
      <c r="K31" s="20" t="e">
        <f>IF(AND((INDEX(#REF!,MATCH($B$3&amp;$B31,#REF!,0),MATCH(K$6,#REF!,0))=0),(INDEX(#REF!,MATCH($B$3&amp;$B31,#REF!,0),MATCH(K$7,#REF!,0))=0)),"Ok",IF(AND(INDEX(#REF!,MATCH($B$3&amp;$B31,#REF!,0),MATCH(K$6,#REF!,0))&gt;0,INDEX(#REF!,MATCH($B$3&amp;$B31,#REF!,0),MATCH(K$7,#REF!,0)&gt;0)),"Ok","Check"))</f>
        <v>#REF!</v>
      </c>
      <c r="L31" s="20" t="e">
        <f>IF(AND((INDEX(#REF!,MATCH($B$3&amp;$B31,#REF!,0),MATCH(L$6,#REF!,0))=0),(INDEX(#REF!,MATCH($B$3&amp;$B31,#REF!,0),MATCH(L$7,#REF!,0))=0)),"Ok",IF(AND(INDEX(#REF!,MATCH($B$3&amp;$B31,#REF!,0),MATCH(L$6,#REF!,0))&gt;0,INDEX(#REF!,MATCH($B$3&amp;$B31,#REF!,0),MATCH(L$7,#REF!,0)&gt;0)),"Ok","Check"))</f>
        <v>#REF!</v>
      </c>
      <c r="M31" s="20" t="e">
        <f t="shared" si="1"/>
        <v>#REF!</v>
      </c>
      <c r="N31" s="22" t="e">
        <f t="shared" si="0"/>
        <v>#REF!</v>
      </c>
      <c r="O31" s="20" t="e">
        <f>IF(AND((INDEX(#REF!,MATCH($B$3&amp;$B31,#REF!,0),MATCH(O$6,#REF!,0))=0),(INDEX(#REF!,MATCH($B$3&amp;$B31,#REF!,0),MATCH(O$7,#REF!,0))=0)),"Ok",IF(AND(INDEX(#REF!,MATCH($B$3&amp;$B31,#REF!,0),MATCH(O$6,#REF!,0))&gt;0,INDEX(#REF!,MATCH($B$3&amp;$B31,#REF!,0),MATCH(O$7,#REF!,0)&gt;0)),"Ok","Check"))</f>
        <v>#REF!</v>
      </c>
      <c r="P31" s="20" t="e">
        <f>IF(AND((INDEX(#REF!,MATCH($B$3&amp;$B31,#REF!,0),MATCH(P$6,#REF!,0))=0),(INDEX(#REF!,MATCH($B$3&amp;$B31,#REF!,0),MATCH(P$7,#REF!,0))=0)),"Ok",IF(AND(INDEX(#REF!,MATCH($B$3&amp;$B31,#REF!,0),MATCH(P$6,#REF!,0))&gt;0,INDEX(#REF!,MATCH($B$3&amp;$B31,#REF!,0),MATCH(P$7,#REF!,0)&gt;0)),"Ok","Check"))</f>
        <v>#REF!</v>
      </c>
      <c r="Q31" s="20" t="e">
        <f>IF(AND((INDEX(#REF!,MATCH($B$3&amp;$B31,#REF!,0),MATCH(Q$6,#REF!,0))=0),(INDEX(#REF!,MATCH($B$3&amp;$B31,#REF!,0),MATCH(Q$7,#REF!,0))=0)),"Ok",IF(AND(INDEX(#REF!,MATCH($B$3&amp;$B31,#REF!,0),MATCH(Q$6,#REF!,0))&gt;0,INDEX(#REF!,MATCH($B$3&amp;$B31,#REF!,0),MATCH(Q$7,#REF!,0)&gt;0)),"Ok","Check"))</f>
        <v>#REF!</v>
      </c>
      <c r="R31" s="20" t="e">
        <f>IF(AND((INDEX(#REF!,MATCH($B$3&amp;$B31,#REF!,0),MATCH(R$6,#REF!,0))=0),(INDEX(#REF!,MATCH($B$3&amp;$B31,#REF!,0),MATCH(R$7,#REF!,0))=0)),"Ok",IF(AND(INDEX(#REF!,MATCH($B$3&amp;$B31,#REF!,0),MATCH(R$6,#REF!,0))&gt;0,INDEX(#REF!,MATCH($B$3&amp;$B31,#REF!,0),MATCH(R$7,#REF!,0)&gt;0)),"Ok","Check"))</f>
        <v>#REF!</v>
      </c>
      <c r="S31" s="20" t="e">
        <f>IF(AND((INDEX(#REF!,MATCH($B$3&amp;$B31,#REF!,0),MATCH(S$6,#REF!,0))=0),(INDEX(#REF!,MATCH($B$3&amp;$B31,#REF!,0),MATCH(S$7,#REF!,0))=0)),"Ok",IF(AND(INDEX(#REF!,MATCH($B$3&amp;$B31,#REF!,0),MATCH(S$6,#REF!,0))&gt;0,INDEX(#REF!,MATCH($B$3&amp;$B31,#REF!,0),MATCH(S$7,#REF!,0)&gt;0)),"Ok","Check"))</f>
        <v>#REF!</v>
      </c>
      <c r="T31" s="20" t="e">
        <f>IF(AND((INDEX(#REF!,MATCH($B$3&amp;$B31,#REF!,0),MATCH(T$6,#REF!,0))=0),(INDEX(#REF!,MATCH($B$3&amp;$B31,#REF!,0),MATCH(T$7,#REF!,0))=0)),"Ok",IF(AND(INDEX(#REF!,MATCH($B$3&amp;$B31,#REF!,0),MATCH(T$6,#REF!,0))&gt;0,INDEX(#REF!,MATCH($B$3&amp;$B31,#REF!,0),MATCH(T$7,#REF!,0)&gt;0)),"Ok","Check"))</f>
        <v>#REF!</v>
      </c>
      <c r="U31" s="20" t="e">
        <f>IF(AND((INDEX(#REF!,MATCH($B$3&amp;$B31,#REF!,0),MATCH(U$6,#REF!,0))=0),(INDEX(#REF!,MATCH($B$3&amp;$B31,#REF!,0),MATCH(U$7,#REF!,0))=0)),"Ok",IF(AND(INDEX(#REF!,MATCH($B$3&amp;$B31,#REF!,0),MATCH(U$6,#REF!,0))&gt;0,INDEX(#REF!,MATCH($B$3&amp;$B31,#REF!,0),MATCH(U$7,#REF!,0)&gt;0)),"Ok","Check"))</f>
        <v>#REF!</v>
      </c>
      <c r="V31" s="20" t="e">
        <f>IF(AND((INDEX(#REF!,MATCH($B$3&amp;$B31,#REF!,0),MATCH(V$6,#REF!,0))=0),(INDEX(#REF!,MATCH($B$3&amp;$B31,#REF!,0),MATCH(V$7,#REF!,0))=0)),"Ok",IF(AND(INDEX(#REF!,MATCH($B$3&amp;$B31,#REF!,0),MATCH(V$6,#REF!,0))&gt;0,INDEX(#REF!,MATCH($B$3&amp;$B31,#REF!,0),MATCH(V$7,#REF!,0)&gt;0)),"Ok","Check"))</f>
        <v>#REF!</v>
      </c>
      <c r="W31" s="20" t="e">
        <f>IF(AND((INDEX(#REF!,MATCH($B$3&amp;$B31,#REF!,0),MATCH(W$6,#REF!,0))=0),(INDEX(#REF!,MATCH($B$3&amp;$B31,#REF!,0),MATCH(W$7,#REF!,0))=0)),"Ok",IF(AND(INDEX(#REF!,MATCH($B$3&amp;$B31,#REF!,0),MATCH(W$6,#REF!,0))&gt;0,INDEX(#REF!,MATCH($B$3&amp;$B31,#REF!,0),MATCH(W$7,#REF!,0)&gt;0)),"Ok","Check"))</f>
        <v>#REF!</v>
      </c>
      <c r="X31" s="20" t="e">
        <f>IF(AND((INDEX(#REF!,MATCH($B$3&amp;$B31,#REF!,0),MATCH(X$6,#REF!,0))=0),(INDEX(#REF!,MATCH($B$3&amp;$B31,#REF!,0),MATCH(X$7,#REF!,0))=0)),"Ok",IF(AND(INDEX(#REF!,MATCH($B$3&amp;$B31,#REF!,0),MATCH(X$6,#REF!,0))&gt;0,INDEX(#REF!,MATCH($B$3&amp;$B31,#REF!,0),MATCH(X$7,#REF!,0)&gt;0)),"Ok","Check"))</f>
        <v>#REF!</v>
      </c>
      <c r="Y31" s="20" t="e">
        <f t="shared" si="2"/>
        <v>#REF!</v>
      </c>
      <c r="Z31" s="22" t="e">
        <f t="shared" si="2"/>
        <v>#REF!</v>
      </c>
      <c r="AA31" s="20" t="e">
        <f>IF(AND((INDEX(#REF!,MATCH($B$3&amp;$B31,#REF!,0),MATCH(AA$6,#REF!,0))=0),(INDEX(#REF!,MATCH($B$3&amp;$B31,#REF!,0),MATCH(AA$7,#REF!,0))=0)),"Ok",IF(AND(INDEX(#REF!,MATCH($B$3&amp;$B31,#REF!,0),MATCH(AA$6,#REF!,0))&gt;0,INDEX(#REF!,MATCH($B$3&amp;$B31,#REF!,0),MATCH(AA$7,#REF!,0)&gt;0)),"Ok","Check"))</f>
        <v>#REF!</v>
      </c>
      <c r="AB31" s="20" t="e">
        <f>IF(AND((INDEX(#REF!,MATCH($B$3&amp;$B31,#REF!,0),MATCH(AB$6,#REF!,0))=0),(INDEX(#REF!,MATCH($B$3&amp;$B31,#REF!,0),MATCH(AB$7,#REF!,0))=0)),"Ok",IF(AND(INDEX(#REF!,MATCH($B$3&amp;$B31,#REF!,0),MATCH(AB$6,#REF!,0))&gt;0,INDEX(#REF!,MATCH($B$3&amp;$B31,#REF!,0),MATCH(AB$7,#REF!,0)&gt;0)),"Ok","Check"))</f>
        <v>#REF!</v>
      </c>
      <c r="AC31" s="20" t="e">
        <f>IF(AND((INDEX(#REF!,MATCH($B$3&amp;$B31,#REF!,0),MATCH(AC$6,#REF!,0))=0),(INDEX(#REF!,MATCH($B$3&amp;$B31,#REF!,0),MATCH(AC$7,#REF!,0))=0)),"Ok",IF(AND(INDEX(#REF!,MATCH($B$3&amp;$B31,#REF!,0),MATCH(AC$6,#REF!,0))&gt;0,INDEX(#REF!,MATCH($B$3&amp;$B31,#REF!,0),MATCH(AC$7,#REF!,0)&gt;0)),"Ok","Check"))</f>
        <v>#REF!</v>
      </c>
      <c r="AD31" s="20" t="e">
        <f>IF(AND((INDEX(#REF!,MATCH($B$3&amp;$B31,#REF!,0),MATCH(AD$6,#REF!,0))=0),(INDEX(#REF!,MATCH($B$3&amp;$B31,#REF!,0),MATCH(AD$7,#REF!,0))=0)),"Ok",IF(AND(INDEX(#REF!,MATCH($B$3&amp;$B31,#REF!,0),MATCH(AD$6,#REF!,0))&gt;0,INDEX(#REF!,MATCH($B$3&amp;$B31,#REF!,0),MATCH(AD$7,#REF!,0)&gt;0)),"Ok","Check"))</f>
        <v>#REF!</v>
      </c>
      <c r="AE31" s="20" t="e">
        <f>IF(AND((INDEX(#REF!,MATCH($B$3&amp;$B31,#REF!,0),MATCH(AE$6,#REF!,0))=0),(INDEX(#REF!,MATCH($B$3&amp;$B31,#REF!,0),MATCH(AE$7,#REF!,0))=0)),"Ok",IF(AND(INDEX(#REF!,MATCH($B$3&amp;$B31,#REF!,0),MATCH(AE$6,#REF!,0))&gt;0,INDEX(#REF!,MATCH($B$3&amp;$B31,#REF!,0),MATCH(AE$7,#REF!,0)&gt;0)),"Ok","Check"))</f>
        <v>#REF!</v>
      </c>
      <c r="AF31" s="20" t="e">
        <f>IF(AND((INDEX(#REF!,MATCH($B$3&amp;$B31,#REF!,0),MATCH(AF$6,#REF!,0))=0),(INDEX(#REF!,MATCH($B$3&amp;$B31,#REF!,0),MATCH(AF$7,#REF!,0))=0)),"Ok",IF(AND(INDEX(#REF!,MATCH($B$3&amp;$B31,#REF!,0),MATCH(AF$6,#REF!,0))&gt;0,INDEX(#REF!,MATCH($B$3&amp;$B31,#REF!,0),MATCH(AF$7,#REF!,0)&gt;0)),"Ok","Check"))</f>
        <v>#REF!</v>
      </c>
      <c r="AG31" s="20" t="e">
        <f>IF(AND((INDEX(#REF!,MATCH($B$3&amp;$B31,#REF!,0),MATCH(AG$6,#REF!,0))=0),(INDEX(#REF!,MATCH($B$3&amp;$B31,#REF!,0),MATCH(AG$7,#REF!,0))=0)),"Ok",IF(AND(INDEX(#REF!,MATCH($B$3&amp;$B31,#REF!,0),MATCH(AG$6,#REF!,0))&gt;0,INDEX(#REF!,MATCH($B$3&amp;$B31,#REF!,0),MATCH(AG$7,#REF!,0)&gt;0)),"Ok","Check"))</f>
        <v>#REF!</v>
      </c>
      <c r="AH31" s="20" t="e">
        <f>IF(AND((INDEX(#REF!,MATCH($B$3&amp;$B31,#REF!,0),MATCH(AH$6,#REF!,0))=0),(INDEX(#REF!,MATCH($B$3&amp;$B31,#REF!,0),MATCH(AH$7,#REF!,0))=0)),"Ok",IF(AND(INDEX(#REF!,MATCH($B$3&amp;$B31,#REF!,0),MATCH(AH$6,#REF!,0))&gt;0,INDEX(#REF!,MATCH($B$3&amp;$B31,#REF!,0),MATCH(AH$7,#REF!,0)&gt;0)),"Ok","Check"))</f>
        <v>#REF!</v>
      </c>
      <c r="AI31" s="20" t="e">
        <f>IF(AND((INDEX(#REF!,MATCH($B$3&amp;$B31,#REF!,0),MATCH(AI$6,#REF!,0))=0),(INDEX(#REF!,MATCH($B$3&amp;$B31,#REF!,0),MATCH(AI$7,#REF!,0))=0)),"Ok",IF(AND(INDEX(#REF!,MATCH($B$3&amp;$B31,#REF!,0),MATCH(AI$6,#REF!,0))&gt;0,INDEX(#REF!,MATCH($B$3&amp;$B31,#REF!,0),MATCH(AI$7,#REF!,0)&gt;0)),"Ok","Check"))</f>
        <v>#REF!</v>
      </c>
      <c r="AJ31" s="20" t="e">
        <f>IF(AND((INDEX(#REF!,MATCH($B$3&amp;$B31,#REF!,0),MATCH(AJ$6,#REF!,0))=0),(INDEX(#REF!,MATCH($B$3&amp;$B31,#REF!,0),MATCH(AJ$7,#REF!,0))=0)),"Ok",IF(AND(INDEX(#REF!,MATCH($B$3&amp;$B31,#REF!,0),MATCH(AJ$6,#REF!,0))&gt;0,INDEX(#REF!,MATCH($B$3&amp;$B31,#REF!,0),MATCH(AJ$7,#REF!,0)&gt;0)),"Ok","Check"))</f>
        <v>#REF!</v>
      </c>
      <c r="AK31" s="20" t="e">
        <f>IF(AND((INDEX(#REF!,MATCH($B$3&amp;$B31,#REF!,0),MATCH(AK$6,#REF!,0))=0),(INDEX(#REF!,MATCH($B$3&amp;$B31,#REF!,0),MATCH(AK$7,#REF!,0))=0)),"Ok",IF(AND(INDEX(#REF!,MATCH($B$3&amp;$B31,#REF!,0),MATCH(AK$6,#REF!,0))&gt;0,INDEX(#REF!,MATCH($B$3&amp;$B31,#REF!,0),MATCH(AK$7,#REF!,0)&gt;0)),"Ok","Check"))</f>
        <v>#REF!</v>
      </c>
      <c r="AL31" s="20" t="e">
        <f>IF(AND((INDEX(#REF!,MATCH($B$3&amp;$B31,#REF!,0),MATCH(AL$6,#REF!,0))=0),(INDEX(#REF!,MATCH($B$3&amp;$B31,#REF!,0),MATCH(AL$7,#REF!,0))=0)),"Ok",IF(AND(INDEX(#REF!,MATCH($B$3&amp;$B31,#REF!,0),MATCH(AL$6,#REF!,0))&gt;0,INDEX(#REF!,MATCH($B$3&amp;$B31,#REF!,0),MATCH(AL$7,#REF!,0)&gt;0)),"Ok","Check"))</f>
        <v>#REF!</v>
      </c>
      <c r="AM31" s="20" t="e">
        <f t="shared" si="3"/>
        <v>#REF!</v>
      </c>
      <c r="AN31" s="21" t="e">
        <f t="shared" si="3"/>
        <v>#REF!</v>
      </c>
      <c r="AO31" s="20" t="e">
        <f>IF(AND((INDEX(#REF!,MATCH($B$3&amp;$B31,#REF!,0),MATCH(AO$6,#REF!,0))=0),(INDEX(#REF!,MATCH($B$3&amp;$B31,#REF!,0),MATCH(AO$7,#REF!,0))=0)),"Ok",IF(AND(INDEX(#REF!,MATCH($B$3&amp;$B31,#REF!,0),MATCH(AO$6,#REF!,0))&gt;0,INDEX(#REF!,MATCH($B$3&amp;$B31,#REF!,0),MATCH(AO$7,#REF!,0)&gt;0)),"Ok","Check"))</f>
        <v>#REF!</v>
      </c>
      <c r="AP31" s="20" t="e">
        <f>IF(AND((INDEX(#REF!,MATCH($B$3&amp;$B31,#REF!,0),MATCH(AP$6,#REF!,0))=0),(INDEX(#REF!,MATCH($B$3&amp;$B31,#REF!,0),MATCH(AP$7,#REF!,0))=0)),"Ok",IF(AND(INDEX(#REF!,MATCH($B$3&amp;$B31,#REF!,0),MATCH(AP$6,#REF!,0))&gt;0,INDEX(#REF!,MATCH($B$3&amp;$B31,#REF!,0),MATCH(AP$7,#REF!,0)&gt;0)),"Ok","Check"))</f>
        <v>#REF!</v>
      </c>
    </row>
    <row r="32" spans="1:42" ht="15.75" x14ac:dyDescent="0.25">
      <c r="A32" s="1">
        <v>25</v>
      </c>
      <c r="B32" s="1" t="s">
        <v>27</v>
      </c>
      <c r="C32" s="20" t="e">
        <f>IF(AND((INDEX(#REF!,MATCH($B$3&amp;$B32,#REF!,0),MATCH(C$6,#REF!,0))=0),(INDEX(#REF!,MATCH($B$3&amp;$B32,#REF!,0),MATCH(C$7,#REF!,0))=0)),"Ok",IF(AND(INDEX(#REF!,MATCH($B$3&amp;$B32,#REF!,0),MATCH(C$6,#REF!,0))&gt;0,INDEX(#REF!,MATCH($B$3&amp;$B32,#REF!,0),MATCH(C$7,#REF!,0)&gt;0)),"Ok","Check"))</f>
        <v>#REF!</v>
      </c>
      <c r="D32" s="20" t="e">
        <f>IF(AND((INDEX(#REF!,MATCH($B$3&amp;$B32,#REF!,0),MATCH(D$6,#REF!,0))=0),(INDEX(#REF!,MATCH($B$3&amp;$B32,#REF!,0),MATCH(D$7,#REF!,0))=0)),"Ok",IF(AND(INDEX(#REF!,MATCH($B$3&amp;$B32,#REF!,0),MATCH(D$6,#REF!,0))&gt;0,INDEX(#REF!,MATCH($B$3&amp;$B32,#REF!,0),MATCH(D$7,#REF!,0)&gt;0)),"Ok","Check"))</f>
        <v>#REF!</v>
      </c>
      <c r="E32" s="20" t="e">
        <f>IF(AND((INDEX(#REF!,MATCH($B$3&amp;$B32,#REF!,0),MATCH(E$6,#REF!,0))=0),(INDEX(#REF!,MATCH($B$3&amp;$B32,#REF!,0),MATCH(E$7,#REF!,0))=0)),"Ok",IF(AND(INDEX(#REF!,MATCH($B$3&amp;$B32,#REF!,0),MATCH(E$6,#REF!,0))&gt;0,INDEX(#REF!,MATCH($B$3&amp;$B32,#REF!,0),MATCH(E$7,#REF!,0)&gt;0)),"Ok","Check"))</f>
        <v>#REF!</v>
      </c>
      <c r="F32" s="20" t="e">
        <f>IF(AND((INDEX(#REF!,MATCH($B$3&amp;$B32,#REF!,0),MATCH(F$6,#REF!,0))=0),(INDEX(#REF!,MATCH($B$3&amp;$B32,#REF!,0),MATCH(F$7,#REF!,0))=0)),"Ok",IF(AND(INDEX(#REF!,MATCH($B$3&amp;$B32,#REF!,0),MATCH(F$6,#REF!,0))&gt;0,INDEX(#REF!,MATCH($B$3&amp;$B32,#REF!,0),MATCH(F$7,#REF!,0)&gt;0)),"Ok","Check"))</f>
        <v>#REF!</v>
      </c>
      <c r="G32" s="20" t="e">
        <f>IF(AND((INDEX(#REF!,MATCH($B$3&amp;$B32,#REF!,0),MATCH(G$6,#REF!,0))=0),(INDEX(#REF!,MATCH($B$3&amp;$B32,#REF!,0),MATCH(G$7,#REF!,0))=0)),"Ok",IF(AND(INDEX(#REF!,MATCH($B$3&amp;$B32,#REF!,0),MATCH(G$6,#REF!,0))&gt;0,INDEX(#REF!,MATCH($B$3&amp;$B32,#REF!,0),MATCH(G$7,#REF!,0)&gt;0)),"Ok","Check"))</f>
        <v>#REF!</v>
      </c>
      <c r="H32" s="20" t="e">
        <f>IF(AND((INDEX(#REF!,MATCH($B$3&amp;$B32,#REF!,0),MATCH(H$6,#REF!,0))=0),(INDEX(#REF!,MATCH($B$3&amp;$B32,#REF!,0),MATCH(H$7,#REF!,0))=0)),"Ok",IF(AND(INDEX(#REF!,MATCH($B$3&amp;$B32,#REF!,0),MATCH(H$6,#REF!,0))&gt;0,INDEX(#REF!,MATCH($B$3&amp;$B32,#REF!,0),MATCH(H$7,#REF!,0)&gt;0)),"Ok","Check"))</f>
        <v>#REF!</v>
      </c>
      <c r="I32" s="20" t="e">
        <f>IF(AND((INDEX(#REF!,MATCH($B$3&amp;$B32,#REF!,0),MATCH(I$6,#REF!,0))=0),(INDEX(#REF!,MATCH($B$3&amp;$B32,#REF!,0),MATCH(I$7,#REF!,0))=0)),"Ok",IF(AND(INDEX(#REF!,MATCH($B$3&amp;$B32,#REF!,0),MATCH(I$6,#REF!,0))&gt;0,INDEX(#REF!,MATCH($B$3&amp;$B32,#REF!,0),MATCH(I$7,#REF!,0)&gt;0)),"Ok","Check"))</f>
        <v>#REF!</v>
      </c>
      <c r="J32" s="20" t="e">
        <f>IF(AND((INDEX(#REF!,MATCH($B$3&amp;$B32,#REF!,0),MATCH(J$6,#REF!,0))=0),(INDEX(#REF!,MATCH($B$3&amp;$B32,#REF!,0),MATCH(J$7,#REF!,0))=0)),"Ok",IF(AND(INDEX(#REF!,MATCH($B$3&amp;$B32,#REF!,0),MATCH(J$6,#REF!,0))&gt;0,INDEX(#REF!,MATCH($B$3&amp;$B32,#REF!,0),MATCH(J$7,#REF!,0)&gt;0)),"Ok","Check"))</f>
        <v>#REF!</v>
      </c>
      <c r="K32" s="20" t="e">
        <f>IF(AND((INDEX(#REF!,MATCH($B$3&amp;$B32,#REF!,0),MATCH(K$6,#REF!,0))=0),(INDEX(#REF!,MATCH($B$3&amp;$B32,#REF!,0),MATCH(K$7,#REF!,0))=0)),"Ok",IF(AND(INDEX(#REF!,MATCH($B$3&amp;$B32,#REF!,0),MATCH(K$6,#REF!,0))&gt;0,INDEX(#REF!,MATCH($B$3&amp;$B32,#REF!,0),MATCH(K$7,#REF!,0)&gt;0)),"Ok","Check"))</f>
        <v>#REF!</v>
      </c>
      <c r="L32" s="20" t="e">
        <f>IF(AND((INDEX(#REF!,MATCH($B$3&amp;$B32,#REF!,0),MATCH(L$6,#REF!,0))=0),(INDEX(#REF!,MATCH($B$3&amp;$B32,#REF!,0),MATCH(L$7,#REF!,0))=0)),"Ok",IF(AND(INDEX(#REF!,MATCH($B$3&amp;$B32,#REF!,0),MATCH(L$6,#REF!,0))&gt;0,INDEX(#REF!,MATCH($B$3&amp;$B32,#REF!,0),MATCH(L$7,#REF!,0)&gt;0)),"Ok","Check"))</f>
        <v>#REF!</v>
      </c>
      <c r="M32" s="20" t="e">
        <f t="shared" si="1"/>
        <v>#REF!</v>
      </c>
      <c r="N32" s="22" t="e">
        <f t="shared" si="0"/>
        <v>#REF!</v>
      </c>
      <c r="O32" s="20" t="e">
        <f>IF(AND((INDEX(#REF!,MATCH($B$3&amp;$B32,#REF!,0),MATCH(O$6,#REF!,0))=0),(INDEX(#REF!,MATCH($B$3&amp;$B32,#REF!,0),MATCH(O$7,#REF!,0))=0)),"Ok",IF(AND(INDEX(#REF!,MATCH($B$3&amp;$B32,#REF!,0),MATCH(O$6,#REF!,0))&gt;0,INDEX(#REF!,MATCH($B$3&amp;$B32,#REF!,0),MATCH(O$7,#REF!,0)&gt;0)),"Ok","Check"))</f>
        <v>#REF!</v>
      </c>
      <c r="P32" s="20" t="e">
        <f>IF(AND((INDEX(#REF!,MATCH($B$3&amp;$B32,#REF!,0),MATCH(P$6,#REF!,0))=0),(INDEX(#REF!,MATCH($B$3&amp;$B32,#REF!,0),MATCH(P$7,#REF!,0))=0)),"Ok",IF(AND(INDEX(#REF!,MATCH($B$3&amp;$B32,#REF!,0),MATCH(P$6,#REF!,0))&gt;0,INDEX(#REF!,MATCH($B$3&amp;$B32,#REF!,0),MATCH(P$7,#REF!,0)&gt;0)),"Ok","Check"))</f>
        <v>#REF!</v>
      </c>
      <c r="Q32" s="20" t="e">
        <f>IF(AND((INDEX(#REF!,MATCH($B$3&amp;$B32,#REF!,0),MATCH(Q$6,#REF!,0))=0),(INDEX(#REF!,MATCH($B$3&amp;$B32,#REF!,0),MATCH(Q$7,#REF!,0))=0)),"Ok",IF(AND(INDEX(#REF!,MATCH($B$3&amp;$B32,#REF!,0),MATCH(Q$6,#REF!,0))&gt;0,INDEX(#REF!,MATCH($B$3&amp;$B32,#REF!,0),MATCH(Q$7,#REF!,0)&gt;0)),"Ok","Check"))</f>
        <v>#REF!</v>
      </c>
      <c r="R32" s="20" t="e">
        <f>IF(AND((INDEX(#REF!,MATCH($B$3&amp;$B32,#REF!,0),MATCH(R$6,#REF!,0))=0),(INDEX(#REF!,MATCH($B$3&amp;$B32,#REF!,0),MATCH(R$7,#REF!,0))=0)),"Ok",IF(AND(INDEX(#REF!,MATCH($B$3&amp;$B32,#REF!,0),MATCH(R$6,#REF!,0))&gt;0,INDEX(#REF!,MATCH($B$3&amp;$B32,#REF!,0),MATCH(R$7,#REF!,0)&gt;0)),"Ok","Check"))</f>
        <v>#REF!</v>
      </c>
      <c r="S32" s="20" t="e">
        <f>IF(AND((INDEX(#REF!,MATCH($B$3&amp;$B32,#REF!,0),MATCH(S$6,#REF!,0))=0),(INDEX(#REF!,MATCH($B$3&amp;$B32,#REF!,0),MATCH(S$7,#REF!,0))=0)),"Ok",IF(AND(INDEX(#REF!,MATCH($B$3&amp;$B32,#REF!,0),MATCH(S$6,#REF!,0))&gt;0,INDEX(#REF!,MATCH($B$3&amp;$B32,#REF!,0),MATCH(S$7,#REF!,0)&gt;0)),"Ok","Check"))</f>
        <v>#REF!</v>
      </c>
      <c r="T32" s="20" t="e">
        <f>IF(AND((INDEX(#REF!,MATCH($B$3&amp;$B32,#REF!,0),MATCH(T$6,#REF!,0))=0),(INDEX(#REF!,MATCH($B$3&amp;$B32,#REF!,0),MATCH(T$7,#REF!,0))=0)),"Ok",IF(AND(INDEX(#REF!,MATCH($B$3&amp;$B32,#REF!,0),MATCH(T$6,#REF!,0))&gt;0,INDEX(#REF!,MATCH($B$3&amp;$B32,#REF!,0),MATCH(T$7,#REF!,0)&gt;0)),"Ok","Check"))</f>
        <v>#REF!</v>
      </c>
      <c r="U32" s="20" t="e">
        <f>IF(AND((INDEX(#REF!,MATCH($B$3&amp;$B32,#REF!,0),MATCH(U$6,#REF!,0))=0),(INDEX(#REF!,MATCH($B$3&amp;$B32,#REF!,0),MATCH(U$7,#REF!,0))=0)),"Ok",IF(AND(INDEX(#REF!,MATCH($B$3&amp;$B32,#REF!,0),MATCH(U$6,#REF!,0))&gt;0,INDEX(#REF!,MATCH($B$3&amp;$B32,#REF!,0),MATCH(U$7,#REF!,0)&gt;0)),"Ok","Check"))</f>
        <v>#REF!</v>
      </c>
      <c r="V32" s="20" t="e">
        <f>IF(AND((INDEX(#REF!,MATCH($B$3&amp;$B32,#REF!,0),MATCH(V$6,#REF!,0))=0),(INDEX(#REF!,MATCH($B$3&amp;$B32,#REF!,0),MATCH(V$7,#REF!,0))=0)),"Ok",IF(AND(INDEX(#REF!,MATCH($B$3&amp;$B32,#REF!,0),MATCH(V$6,#REF!,0))&gt;0,INDEX(#REF!,MATCH($B$3&amp;$B32,#REF!,0),MATCH(V$7,#REF!,0)&gt;0)),"Ok","Check"))</f>
        <v>#REF!</v>
      </c>
      <c r="W32" s="20" t="e">
        <f>IF(AND((INDEX(#REF!,MATCH($B$3&amp;$B32,#REF!,0),MATCH(W$6,#REF!,0))=0),(INDEX(#REF!,MATCH($B$3&amp;$B32,#REF!,0),MATCH(W$7,#REF!,0))=0)),"Ok",IF(AND(INDEX(#REF!,MATCH($B$3&amp;$B32,#REF!,0),MATCH(W$6,#REF!,0))&gt;0,INDEX(#REF!,MATCH($B$3&amp;$B32,#REF!,0),MATCH(W$7,#REF!,0)&gt;0)),"Ok","Check"))</f>
        <v>#REF!</v>
      </c>
      <c r="X32" s="20" t="e">
        <f>IF(AND((INDEX(#REF!,MATCH($B$3&amp;$B32,#REF!,0),MATCH(X$6,#REF!,0))=0),(INDEX(#REF!,MATCH($B$3&amp;$B32,#REF!,0),MATCH(X$7,#REF!,0))=0)),"Ok",IF(AND(INDEX(#REF!,MATCH($B$3&amp;$B32,#REF!,0),MATCH(X$6,#REF!,0))&gt;0,INDEX(#REF!,MATCH($B$3&amp;$B32,#REF!,0),MATCH(X$7,#REF!,0)&gt;0)),"Ok","Check"))</f>
        <v>#REF!</v>
      </c>
      <c r="Y32" s="20" t="e">
        <f t="shared" si="2"/>
        <v>#REF!</v>
      </c>
      <c r="Z32" s="22" t="e">
        <f t="shared" si="2"/>
        <v>#REF!</v>
      </c>
      <c r="AA32" s="20" t="e">
        <f>IF(AND((INDEX(#REF!,MATCH($B$3&amp;$B32,#REF!,0),MATCH(AA$6,#REF!,0))=0),(INDEX(#REF!,MATCH($B$3&amp;$B32,#REF!,0),MATCH(AA$7,#REF!,0))=0)),"Ok",IF(AND(INDEX(#REF!,MATCH($B$3&amp;$B32,#REF!,0),MATCH(AA$6,#REF!,0))&gt;0,INDEX(#REF!,MATCH($B$3&amp;$B32,#REF!,0),MATCH(AA$7,#REF!,0)&gt;0)),"Ok","Check"))</f>
        <v>#REF!</v>
      </c>
      <c r="AB32" s="20" t="e">
        <f>IF(AND((INDEX(#REF!,MATCH($B$3&amp;$B32,#REF!,0),MATCH(AB$6,#REF!,0))=0),(INDEX(#REF!,MATCH($B$3&amp;$B32,#REF!,0),MATCH(AB$7,#REF!,0))=0)),"Ok",IF(AND(INDEX(#REF!,MATCH($B$3&amp;$B32,#REF!,0),MATCH(AB$6,#REF!,0))&gt;0,INDEX(#REF!,MATCH($B$3&amp;$B32,#REF!,0),MATCH(AB$7,#REF!,0)&gt;0)),"Ok","Check"))</f>
        <v>#REF!</v>
      </c>
      <c r="AC32" s="20" t="e">
        <f>IF(AND((INDEX(#REF!,MATCH($B$3&amp;$B32,#REF!,0),MATCH(AC$6,#REF!,0))=0),(INDEX(#REF!,MATCH($B$3&amp;$B32,#REF!,0),MATCH(AC$7,#REF!,0))=0)),"Ok",IF(AND(INDEX(#REF!,MATCH($B$3&amp;$B32,#REF!,0),MATCH(AC$6,#REF!,0))&gt;0,INDEX(#REF!,MATCH($B$3&amp;$B32,#REF!,0),MATCH(AC$7,#REF!,0)&gt;0)),"Ok","Check"))</f>
        <v>#REF!</v>
      </c>
      <c r="AD32" s="20" t="e">
        <f>IF(AND((INDEX(#REF!,MATCH($B$3&amp;$B32,#REF!,0),MATCH(AD$6,#REF!,0))=0),(INDEX(#REF!,MATCH($B$3&amp;$B32,#REF!,0),MATCH(AD$7,#REF!,0))=0)),"Ok",IF(AND(INDEX(#REF!,MATCH($B$3&amp;$B32,#REF!,0),MATCH(AD$6,#REF!,0))&gt;0,INDEX(#REF!,MATCH($B$3&amp;$B32,#REF!,0),MATCH(AD$7,#REF!,0)&gt;0)),"Ok","Check"))</f>
        <v>#REF!</v>
      </c>
      <c r="AE32" s="20" t="e">
        <f>IF(AND((INDEX(#REF!,MATCH($B$3&amp;$B32,#REF!,0),MATCH(AE$6,#REF!,0))=0),(INDEX(#REF!,MATCH($B$3&amp;$B32,#REF!,0),MATCH(AE$7,#REF!,0))=0)),"Ok",IF(AND(INDEX(#REF!,MATCH($B$3&amp;$B32,#REF!,0),MATCH(AE$6,#REF!,0))&gt;0,INDEX(#REF!,MATCH($B$3&amp;$B32,#REF!,0),MATCH(AE$7,#REF!,0)&gt;0)),"Ok","Check"))</f>
        <v>#REF!</v>
      </c>
      <c r="AF32" s="20" t="e">
        <f>IF(AND((INDEX(#REF!,MATCH($B$3&amp;$B32,#REF!,0),MATCH(AF$6,#REF!,0))=0),(INDEX(#REF!,MATCH($B$3&amp;$B32,#REF!,0),MATCH(AF$7,#REF!,0))=0)),"Ok",IF(AND(INDEX(#REF!,MATCH($B$3&amp;$B32,#REF!,0),MATCH(AF$6,#REF!,0))&gt;0,INDEX(#REF!,MATCH($B$3&amp;$B32,#REF!,0),MATCH(AF$7,#REF!,0)&gt;0)),"Ok","Check"))</f>
        <v>#REF!</v>
      </c>
      <c r="AG32" s="20" t="e">
        <f>IF(AND((INDEX(#REF!,MATCH($B$3&amp;$B32,#REF!,0),MATCH(AG$6,#REF!,0))=0),(INDEX(#REF!,MATCH($B$3&amp;$B32,#REF!,0),MATCH(AG$7,#REF!,0))=0)),"Ok",IF(AND(INDEX(#REF!,MATCH($B$3&amp;$B32,#REF!,0),MATCH(AG$6,#REF!,0))&gt;0,INDEX(#REF!,MATCH($B$3&amp;$B32,#REF!,0),MATCH(AG$7,#REF!,0)&gt;0)),"Ok","Check"))</f>
        <v>#REF!</v>
      </c>
      <c r="AH32" s="20" t="e">
        <f>IF(AND((INDEX(#REF!,MATCH($B$3&amp;$B32,#REF!,0),MATCH(AH$6,#REF!,0))=0),(INDEX(#REF!,MATCH($B$3&amp;$B32,#REF!,0),MATCH(AH$7,#REF!,0))=0)),"Ok",IF(AND(INDEX(#REF!,MATCH($B$3&amp;$B32,#REF!,0),MATCH(AH$6,#REF!,0))&gt;0,INDEX(#REF!,MATCH($B$3&amp;$B32,#REF!,0),MATCH(AH$7,#REF!,0)&gt;0)),"Ok","Check"))</f>
        <v>#REF!</v>
      </c>
      <c r="AI32" s="20" t="e">
        <f>IF(AND((INDEX(#REF!,MATCH($B$3&amp;$B32,#REF!,0),MATCH(AI$6,#REF!,0))=0),(INDEX(#REF!,MATCH($B$3&amp;$B32,#REF!,0),MATCH(AI$7,#REF!,0))=0)),"Ok",IF(AND(INDEX(#REF!,MATCH($B$3&amp;$B32,#REF!,0),MATCH(AI$6,#REF!,0))&gt;0,INDEX(#REF!,MATCH($B$3&amp;$B32,#REF!,0),MATCH(AI$7,#REF!,0)&gt;0)),"Ok","Check"))</f>
        <v>#REF!</v>
      </c>
      <c r="AJ32" s="20" t="e">
        <f>IF(AND((INDEX(#REF!,MATCH($B$3&amp;$B32,#REF!,0),MATCH(AJ$6,#REF!,0))=0),(INDEX(#REF!,MATCH($B$3&amp;$B32,#REF!,0),MATCH(AJ$7,#REF!,0))=0)),"Ok",IF(AND(INDEX(#REF!,MATCH($B$3&amp;$B32,#REF!,0),MATCH(AJ$6,#REF!,0))&gt;0,INDEX(#REF!,MATCH($B$3&amp;$B32,#REF!,0),MATCH(AJ$7,#REF!,0)&gt;0)),"Ok","Check"))</f>
        <v>#REF!</v>
      </c>
      <c r="AK32" s="20" t="e">
        <f>IF(AND((INDEX(#REF!,MATCH($B$3&amp;$B32,#REF!,0),MATCH(AK$6,#REF!,0))=0),(INDEX(#REF!,MATCH($B$3&amp;$B32,#REF!,0),MATCH(AK$7,#REF!,0))=0)),"Ok",IF(AND(INDEX(#REF!,MATCH($B$3&amp;$B32,#REF!,0),MATCH(AK$6,#REF!,0))&gt;0,INDEX(#REF!,MATCH($B$3&amp;$B32,#REF!,0),MATCH(AK$7,#REF!,0)&gt;0)),"Ok","Check"))</f>
        <v>#REF!</v>
      </c>
      <c r="AL32" s="20" t="e">
        <f>IF(AND((INDEX(#REF!,MATCH($B$3&amp;$B32,#REF!,0),MATCH(AL$6,#REF!,0))=0),(INDEX(#REF!,MATCH($B$3&amp;$B32,#REF!,0),MATCH(AL$7,#REF!,0))=0)),"Ok",IF(AND(INDEX(#REF!,MATCH($B$3&amp;$B32,#REF!,0),MATCH(AL$6,#REF!,0))&gt;0,INDEX(#REF!,MATCH($B$3&amp;$B32,#REF!,0),MATCH(AL$7,#REF!,0)&gt;0)),"Ok","Check"))</f>
        <v>#REF!</v>
      </c>
      <c r="AM32" s="20" t="e">
        <f t="shared" si="3"/>
        <v>#REF!</v>
      </c>
      <c r="AN32" s="21" t="e">
        <f t="shared" si="3"/>
        <v>#REF!</v>
      </c>
      <c r="AO32" s="20" t="e">
        <f>IF(AND((INDEX(#REF!,MATCH($B$3&amp;$B32,#REF!,0),MATCH(AO$6,#REF!,0))=0),(INDEX(#REF!,MATCH($B$3&amp;$B32,#REF!,0),MATCH(AO$7,#REF!,0))=0)),"Ok",IF(AND(INDEX(#REF!,MATCH($B$3&amp;$B32,#REF!,0),MATCH(AO$6,#REF!,0))&gt;0,INDEX(#REF!,MATCH($B$3&amp;$B32,#REF!,0),MATCH(AO$7,#REF!,0)&gt;0)),"Ok","Check"))</f>
        <v>#REF!</v>
      </c>
      <c r="AP32" s="20" t="e">
        <f>IF(AND((INDEX(#REF!,MATCH($B$3&amp;$B32,#REF!,0),MATCH(AP$6,#REF!,0))=0),(INDEX(#REF!,MATCH($B$3&amp;$B32,#REF!,0),MATCH(AP$7,#REF!,0))=0)),"Ok",IF(AND(INDEX(#REF!,MATCH($B$3&amp;$B32,#REF!,0),MATCH(AP$6,#REF!,0))&gt;0,INDEX(#REF!,MATCH($B$3&amp;$B32,#REF!,0),MATCH(AP$7,#REF!,0)&gt;0)),"Ok","Check"))</f>
        <v>#REF!</v>
      </c>
    </row>
    <row r="33" spans="1:42" ht="15.75" x14ac:dyDescent="0.25">
      <c r="A33" s="1">
        <v>26</v>
      </c>
      <c r="B33" s="1" t="s">
        <v>28</v>
      </c>
      <c r="C33" s="20" t="e">
        <f>IF(AND((INDEX(#REF!,MATCH($B$3&amp;$B33,#REF!,0),MATCH(C$6,#REF!,0))=0),(INDEX(#REF!,MATCH($B$3&amp;$B33,#REF!,0),MATCH(C$7,#REF!,0))=0)),"Ok",IF(AND(INDEX(#REF!,MATCH($B$3&amp;$B33,#REF!,0),MATCH(C$6,#REF!,0))&gt;0,INDEX(#REF!,MATCH($B$3&amp;$B33,#REF!,0),MATCH(C$7,#REF!,0)&gt;0)),"Ok","Check"))</f>
        <v>#REF!</v>
      </c>
      <c r="D33" s="20" t="e">
        <f>IF(AND((INDEX(#REF!,MATCH($B$3&amp;$B33,#REF!,0),MATCH(D$6,#REF!,0))=0),(INDEX(#REF!,MATCH($B$3&amp;$B33,#REF!,0),MATCH(D$7,#REF!,0))=0)),"Ok",IF(AND(INDEX(#REF!,MATCH($B$3&amp;$B33,#REF!,0),MATCH(D$6,#REF!,0))&gt;0,INDEX(#REF!,MATCH($B$3&amp;$B33,#REF!,0),MATCH(D$7,#REF!,0)&gt;0)),"Ok","Check"))</f>
        <v>#REF!</v>
      </c>
      <c r="E33" s="20" t="e">
        <f>IF(AND((INDEX(#REF!,MATCH($B$3&amp;$B33,#REF!,0),MATCH(E$6,#REF!,0))=0),(INDEX(#REF!,MATCH($B$3&amp;$B33,#REF!,0),MATCH(E$7,#REF!,0))=0)),"Ok",IF(AND(INDEX(#REF!,MATCH($B$3&amp;$B33,#REF!,0),MATCH(E$6,#REF!,0))&gt;0,INDEX(#REF!,MATCH($B$3&amp;$B33,#REF!,0),MATCH(E$7,#REF!,0)&gt;0)),"Ok","Check"))</f>
        <v>#REF!</v>
      </c>
      <c r="F33" s="20" t="e">
        <f>IF(AND((INDEX(#REF!,MATCH($B$3&amp;$B33,#REF!,0),MATCH(F$6,#REF!,0))=0),(INDEX(#REF!,MATCH($B$3&amp;$B33,#REF!,0),MATCH(F$7,#REF!,0))=0)),"Ok",IF(AND(INDEX(#REF!,MATCH($B$3&amp;$B33,#REF!,0),MATCH(F$6,#REF!,0))&gt;0,INDEX(#REF!,MATCH($B$3&amp;$B33,#REF!,0),MATCH(F$7,#REF!,0)&gt;0)),"Ok","Check"))</f>
        <v>#REF!</v>
      </c>
      <c r="G33" s="20" t="e">
        <f>IF(AND((INDEX(#REF!,MATCH($B$3&amp;$B33,#REF!,0),MATCH(G$6,#REF!,0))=0),(INDEX(#REF!,MATCH($B$3&amp;$B33,#REF!,0),MATCH(G$7,#REF!,0))=0)),"Ok",IF(AND(INDEX(#REF!,MATCH($B$3&amp;$B33,#REF!,0),MATCH(G$6,#REF!,0))&gt;0,INDEX(#REF!,MATCH($B$3&amp;$B33,#REF!,0),MATCH(G$7,#REF!,0)&gt;0)),"Ok","Check"))</f>
        <v>#REF!</v>
      </c>
      <c r="H33" s="20" t="e">
        <f>IF(AND((INDEX(#REF!,MATCH($B$3&amp;$B33,#REF!,0),MATCH(H$6,#REF!,0))=0),(INDEX(#REF!,MATCH($B$3&amp;$B33,#REF!,0),MATCH(H$7,#REF!,0))=0)),"Ok",IF(AND(INDEX(#REF!,MATCH($B$3&amp;$B33,#REF!,0),MATCH(H$6,#REF!,0))&gt;0,INDEX(#REF!,MATCH($B$3&amp;$B33,#REF!,0),MATCH(H$7,#REF!,0)&gt;0)),"Ok","Check"))</f>
        <v>#REF!</v>
      </c>
      <c r="I33" s="20" t="e">
        <f>IF(AND((INDEX(#REF!,MATCH($B$3&amp;$B33,#REF!,0),MATCH(I$6,#REF!,0))=0),(INDEX(#REF!,MATCH($B$3&amp;$B33,#REF!,0),MATCH(I$7,#REF!,0))=0)),"Ok",IF(AND(INDEX(#REF!,MATCH($B$3&amp;$B33,#REF!,0),MATCH(I$6,#REF!,0))&gt;0,INDEX(#REF!,MATCH($B$3&amp;$B33,#REF!,0),MATCH(I$7,#REF!,0)&gt;0)),"Ok","Check"))</f>
        <v>#REF!</v>
      </c>
      <c r="J33" s="20" t="e">
        <f>IF(AND((INDEX(#REF!,MATCH($B$3&amp;$B33,#REF!,0),MATCH(J$6,#REF!,0))=0),(INDEX(#REF!,MATCH($B$3&amp;$B33,#REF!,0),MATCH(J$7,#REF!,0))=0)),"Ok",IF(AND(INDEX(#REF!,MATCH($B$3&amp;$B33,#REF!,0),MATCH(J$6,#REF!,0))&gt;0,INDEX(#REF!,MATCH($B$3&amp;$B33,#REF!,0),MATCH(J$7,#REF!,0)&gt;0)),"Ok","Check"))</f>
        <v>#REF!</v>
      </c>
      <c r="K33" s="20" t="e">
        <f>IF(AND((INDEX(#REF!,MATCH($B$3&amp;$B33,#REF!,0),MATCH(K$6,#REF!,0))=0),(INDEX(#REF!,MATCH($B$3&amp;$B33,#REF!,0),MATCH(K$7,#REF!,0))=0)),"Ok",IF(AND(INDEX(#REF!,MATCH($B$3&amp;$B33,#REF!,0),MATCH(K$6,#REF!,0))&gt;0,INDEX(#REF!,MATCH($B$3&amp;$B33,#REF!,0),MATCH(K$7,#REF!,0)&gt;0)),"Ok","Check"))</f>
        <v>#REF!</v>
      </c>
      <c r="L33" s="20" t="e">
        <f>IF(AND((INDEX(#REF!,MATCH($B$3&amp;$B33,#REF!,0),MATCH(L$6,#REF!,0))=0),(INDEX(#REF!,MATCH($B$3&amp;$B33,#REF!,0),MATCH(L$7,#REF!,0))=0)),"Ok",IF(AND(INDEX(#REF!,MATCH($B$3&amp;$B33,#REF!,0),MATCH(L$6,#REF!,0))&gt;0,INDEX(#REF!,MATCH($B$3&amp;$B33,#REF!,0),MATCH(L$7,#REF!,0)&gt;0)),"Ok","Check"))</f>
        <v>#REF!</v>
      </c>
      <c r="M33" s="20" t="e">
        <f t="shared" si="1"/>
        <v>#REF!</v>
      </c>
      <c r="N33" s="22" t="e">
        <f t="shared" si="0"/>
        <v>#REF!</v>
      </c>
      <c r="O33" s="20" t="e">
        <f>IF(AND((INDEX(#REF!,MATCH($B$3&amp;$B33,#REF!,0),MATCH(O$6,#REF!,0))=0),(INDEX(#REF!,MATCH($B$3&amp;$B33,#REF!,0),MATCH(O$7,#REF!,0))=0)),"Ok",IF(AND(INDEX(#REF!,MATCH($B$3&amp;$B33,#REF!,0),MATCH(O$6,#REF!,0))&gt;0,INDEX(#REF!,MATCH($B$3&amp;$B33,#REF!,0),MATCH(O$7,#REF!,0)&gt;0)),"Ok","Check"))</f>
        <v>#REF!</v>
      </c>
      <c r="P33" s="20" t="e">
        <f>IF(AND((INDEX(#REF!,MATCH($B$3&amp;$B33,#REF!,0),MATCH(P$6,#REF!,0))=0),(INDEX(#REF!,MATCH($B$3&amp;$B33,#REF!,0),MATCH(P$7,#REF!,0))=0)),"Ok",IF(AND(INDEX(#REF!,MATCH($B$3&amp;$B33,#REF!,0),MATCH(P$6,#REF!,0))&gt;0,INDEX(#REF!,MATCH($B$3&amp;$B33,#REF!,0),MATCH(P$7,#REF!,0)&gt;0)),"Ok","Check"))</f>
        <v>#REF!</v>
      </c>
      <c r="Q33" s="20" t="e">
        <f>IF(AND((INDEX(#REF!,MATCH($B$3&amp;$B33,#REF!,0),MATCH(Q$6,#REF!,0))=0),(INDEX(#REF!,MATCH($B$3&amp;$B33,#REF!,0),MATCH(Q$7,#REF!,0))=0)),"Ok",IF(AND(INDEX(#REF!,MATCH($B$3&amp;$B33,#REF!,0),MATCH(Q$6,#REF!,0))&gt;0,INDEX(#REF!,MATCH($B$3&amp;$B33,#REF!,0),MATCH(Q$7,#REF!,0)&gt;0)),"Ok","Check"))</f>
        <v>#REF!</v>
      </c>
      <c r="R33" s="20" t="e">
        <f>IF(AND((INDEX(#REF!,MATCH($B$3&amp;$B33,#REF!,0),MATCH(R$6,#REF!,0))=0),(INDEX(#REF!,MATCH($B$3&amp;$B33,#REF!,0),MATCH(R$7,#REF!,0))=0)),"Ok",IF(AND(INDEX(#REF!,MATCH($B$3&amp;$B33,#REF!,0),MATCH(R$6,#REF!,0))&gt;0,INDEX(#REF!,MATCH($B$3&amp;$B33,#REF!,0),MATCH(R$7,#REF!,0)&gt;0)),"Ok","Check"))</f>
        <v>#REF!</v>
      </c>
      <c r="S33" s="20" t="e">
        <f>IF(AND((INDEX(#REF!,MATCH($B$3&amp;$B33,#REF!,0),MATCH(S$6,#REF!,0))=0),(INDEX(#REF!,MATCH($B$3&amp;$B33,#REF!,0),MATCH(S$7,#REF!,0))=0)),"Ok",IF(AND(INDEX(#REF!,MATCH($B$3&amp;$B33,#REF!,0),MATCH(S$6,#REF!,0))&gt;0,INDEX(#REF!,MATCH($B$3&amp;$B33,#REF!,0),MATCH(S$7,#REF!,0)&gt;0)),"Ok","Check"))</f>
        <v>#REF!</v>
      </c>
      <c r="T33" s="20" t="e">
        <f>IF(AND((INDEX(#REF!,MATCH($B$3&amp;$B33,#REF!,0),MATCH(T$6,#REF!,0))=0),(INDEX(#REF!,MATCH($B$3&amp;$B33,#REF!,0),MATCH(T$7,#REF!,0))=0)),"Ok",IF(AND(INDEX(#REF!,MATCH($B$3&amp;$B33,#REF!,0),MATCH(T$6,#REF!,0))&gt;0,INDEX(#REF!,MATCH($B$3&amp;$B33,#REF!,0),MATCH(T$7,#REF!,0)&gt;0)),"Ok","Check"))</f>
        <v>#REF!</v>
      </c>
      <c r="U33" s="20" t="e">
        <f>IF(AND((INDEX(#REF!,MATCH($B$3&amp;$B33,#REF!,0),MATCH(U$6,#REF!,0))=0),(INDEX(#REF!,MATCH($B$3&amp;$B33,#REF!,0),MATCH(U$7,#REF!,0))=0)),"Ok",IF(AND(INDEX(#REF!,MATCH($B$3&amp;$B33,#REF!,0),MATCH(U$6,#REF!,0))&gt;0,INDEX(#REF!,MATCH($B$3&amp;$B33,#REF!,0),MATCH(U$7,#REF!,0)&gt;0)),"Ok","Check"))</f>
        <v>#REF!</v>
      </c>
      <c r="V33" s="20" t="e">
        <f>IF(AND((INDEX(#REF!,MATCH($B$3&amp;$B33,#REF!,0),MATCH(V$6,#REF!,0))=0),(INDEX(#REF!,MATCH($B$3&amp;$B33,#REF!,0),MATCH(V$7,#REF!,0))=0)),"Ok",IF(AND(INDEX(#REF!,MATCH($B$3&amp;$B33,#REF!,0),MATCH(V$6,#REF!,0))&gt;0,INDEX(#REF!,MATCH($B$3&amp;$B33,#REF!,0),MATCH(V$7,#REF!,0)&gt;0)),"Ok","Check"))</f>
        <v>#REF!</v>
      </c>
      <c r="W33" s="20" t="e">
        <f>IF(AND((INDEX(#REF!,MATCH($B$3&amp;$B33,#REF!,0),MATCH(W$6,#REF!,0))=0),(INDEX(#REF!,MATCH($B$3&amp;$B33,#REF!,0),MATCH(W$7,#REF!,0))=0)),"Ok",IF(AND(INDEX(#REF!,MATCH($B$3&amp;$B33,#REF!,0),MATCH(W$6,#REF!,0))&gt;0,INDEX(#REF!,MATCH($B$3&amp;$B33,#REF!,0),MATCH(W$7,#REF!,0)&gt;0)),"Ok","Check"))</f>
        <v>#REF!</v>
      </c>
      <c r="X33" s="20" t="e">
        <f>IF(AND((INDEX(#REF!,MATCH($B$3&amp;$B33,#REF!,0),MATCH(X$6,#REF!,0))=0),(INDEX(#REF!,MATCH($B$3&amp;$B33,#REF!,0),MATCH(X$7,#REF!,0))=0)),"Ok",IF(AND(INDEX(#REF!,MATCH($B$3&amp;$B33,#REF!,0),MATCH(X$6,#REF!,0))&gt;0,INDEX(#REF!,MATCH($B$3&amp;$B33,#REF!,0),MATCH(X$7,#REF!,0)&gt;0)),"Ok","Check"))</f>
        <v>#REF!</v>
      </c>
      <c r="Y33" s="20" t="e">
        <f t="shared" si="2"/>
        <v>#REF!</v>
      </c>
      <c r="Z33" s="22" t="e">
        <f t="shared" si="2"/>
        <v>#REF!</v>
      </c>
      <c r="AA33" s="20" t="e">
        <f>IF(AND((INDEX(#REF!,MATCH($B$3&amp;$B33,#REF!,0),MATCH(AA$6,#REF!,0))=0),(INDEX(#REF!,MATCH($B$3&amp;$B33,#REF!,0),MATCH(AA$7,#REF!,0))=0)),"Ok",IF(AND(INDEX(#REF!,MATCH($B$3&amp;$B33,#REF!,0),MATCH(AA$6,#REF!,0))&gt;0,INDEX(#REF!,MATCH($B$3&amp;$B33,#REF!,0),MATCH(AA$7,#REF!,0)&gt;0)),"Ok","Check"))</f>
        <v>#REF!</v>
      </c>
      <c r="AB33" s="20" t="e">
        <f>IF(AND((INDEX(#REF!,MATCH($B$3&amp;$B33,#REF!,0),MATCH(AB$6,#REF!,0))=0),(INDEX(#REF!,MATCH($B$3&amp;$B33,#REF!,0),MATCH(AB$7,#REF!,0))=0)),"Ok",IF(AND(INDEX(#REF!,MATCH($B$3&amp;$B33,#REF!,0),MATCH(AB$6,#REF!,0))&gt;0,INDEX(#REF!,MATCH($B$3&amp;$B33,#REF!,0),MATCH(AB$7,#REF!,0)&gt;0)),"Ok","Check"))</f>
        <v>#REF!</v>
      </c>
      <c r="AC33" s="20" t="e">
        <f>IF(AND((INDEX(#REF!,MATCH($B$3&amp;$B33,#REF!,0),MATCH(AC$6,#REF!,0))=0),(INDEX(#REF!,MATCH($B$3&amp;$B33,#REF!,0),MATCH(AC$7,#REF!,0))=0)),"Ok",IF(AND(INDEX(#REF!,MATCH($B$3&amp;$B33,#REF!,0),MATCH(AC$6,#REF!,0))&gt;0,INDEX(#REF!,MATCH($B$3&amp;$B33,#REF!,0),MATCH(AC$7,#REF!,0)&gt;0)),"Ok","Check"))</f>
        <v>#REF!</v>
      </c>
      <c r="AD33" s="20" t="e">
        <f>IF(AND((INDEX(#REF!,MATCH($B$3&amp;$B33,#REF!,0),MATCH(AD$6,#REF!,0))=0),(INDEX(#REF!,MATCH($B$3&amp;$B33,#REF!,0),MATCH(AD$7,#REF!,0))=0)),"Ok",IF(AND(INDEX(#REF!,MATCH($B$3&amp;$B33,#REF!,0),MATCH(AD$6,#REF!,0))&gt;0,INDEX(#REF!,MATCH($B$3&amp;$B33,#REF!,0),MATCH(AD$7,#REF!,0)&gt;0)),"Ok","Check"))</f>
        <v>#REF!</v>
      </c>
      <c r="AE33" s="20" t="e">
        <f>IF(AND((INDEX(#REF!,MATCH($B$3&amp;$B33,#REF!,0),MATCH(AE$6,#REF!,0))=0),(INDEX(#REF!,MATCH($B$3&amp;$B33,#REF!,0),MATCH(AE$7,#REF!,0))=0)),"Ok",IF(AND(INDEX(#REF!,MATCH($B$3&amp;$B33,#REF!,0),MATCH(AE$6,#REF!,0))&gt;0,INDEX(#REF!,MATCH($B$3&amp;$B33,#REF!,0),MATCH(AE$7,#REF!,0)&gt;0)),"Ok","Check"))</f>
        <v>#REF!</v>
      </c>
      <c r="AF33" s="20" t="e">
        <f>IF(AND((INDEX(#REF!,MATCH($B$3&amp;$B33,#REF!,0),MATCH(AF$6,#REF!,0))=0),(INDEX(#REF!,MATCH($B$3&amp;$B33,#REF!,0),MATCH(AF$7,#REF!,0))=0)),"Ok",IF(AND(INDEX(#REF!,MATCH($B$3&amp;$B33,#REF!,0),MATCH(AF$6,#REF!,0))&gt;0,INDEX(#REF!,MATCH($B$3&amp;$B33,#REF!,0),MATCH(AF$7,#REF!,0)&gt;0)),"Ok","Check"))</f>
        <v>#REF!</v>
      </c>
      <c r="AG33" s="20" t="e">
        <f>IF(AND((INDEX(#REF!,MATCH($B$3&amp;$B33,#REF!,0),MATCH(AG$6,#REF!,0))=0),(INDEX(#REF!,MATCH($B$3&amp;$B33,#REF!,0),MATCH(AG$7,#REF!,0))=0)),"Ok",IF(AND(INDEX(#REF!,MATCH($B$3&amp;$B33,#REF!,0),MATCH(AG$6,#REF!,0))&gt;0,INDEX(#REF!,MATCH($B$3&amp;$B33,#REF!,0),MATCH(AG$7,#REF!,0)&gt;0)),"Ok","Check"))</f>
        <v>#REF!</v>
      </c>
      <c r="AH33" s="20" t="e">
        <f>IF(AND((INDEX(#REF!,MATCH($B$3&amp;$B33,#REF!,0),MATCH(AH$6,#REF!,0))=0),(INDEX(#REF!,MATCH($B$3&amp;$B33,#REF!,0),MATCH(AH$7,#REF!,0))=0)),"Ok",IF(AND(INDEX(#REF!,MATCH($B$3&amp;$B33,#REF!,0),MATCH(AH$6,#REF!,0))&gt;0,INDEX(#REF!,MATCH($B$3&amp;$B33,#REF!,0),MATCH(AH$7,#REF!,0)&gt;0)),"Ok","Check"))</f>
        <v>#REF!</v>
      </c>
      <c r="AI33" s="20" t="e">
        <f>IF(AND((INDEX(#REF!,MATCH($B$3&amp;$B33,#REF!,0),MATCH(AI$6,#REF!,0))=0),(INDEX(#REF!,MATCH($B$3&amp;$B33,#REF!,0),MATCH(AI$7,#REF!,0))=0)),"Ok",IF(AND(INDEX(#REF!,MATCH($B$3&amp;$B33,#REF!,0),MATCH(AI$6,#REF!,0))&gt;0,INDEX(#REF!,MATCH($B$3&amp;$B33,#REF!,0),MATCH(AI$7,#REF!,0)&gt;0)),"Ok","Check"))</f>
        <v>#REF!</v>
      </c>
      <c r="AJ33" s="20" t="e">
        <f>IF(AND((INDEX(#REF!,MATCH($B$3&amp;$B33,#REF!,0),MATCH(AJ$6,#REF!,0))=0),(INDEX(#REF!,MATCH($B$3&amp;$B33,#REF!,0),MATCH(AJ$7,#REF!,0))=0)),"Ok",IF(AND(INDEX(#REF!,MATCH($B$3&amp;$B33,#REF!,0),MATCH(AJ$6,#REF!,0))&gt;0,INDEX(#REF!,MATCH($B$3&amp;$B33,#REF!,0),MATCH(AJ$7,#REF!,0)&gt;0)),"Ok","Check"))</f>
        <v>#REF!</v>
      </c>
      <c r="AK33" s="20" t="e">
        <f>IF(AND((INDEX(#REF!,MATCH($B$3&amp;$B33,#REF!,0),MATCH(AK$6,#REF!,0))=0),(INDEX(#REF!,MATCH($B$3&amp;$B33,#REF!,0),MATCH(AK$7,#REF!,0))=0)),"Ok",IF(AND(INDEX(#REF!,MATCH($B$3&amp;$B33,#REF!,0),MATCH(AK$6,#REF!,0))&gt;0,INDEX(#REF!,MATCH($B$3&amp;$B33,#REF!,0),MATCH(AK$7,#REF!,0)&gt;0)),"Ok","Check"))</f>
        <v>#REF!</v>
      </c>
      <c r="AL33" s="20" t="e">
        <f>IF(AND((INDEX(#REF!,MATCH($B$3&amp;$B33,#REF!,0),MATCH(AL$6,#REF!,0))=0),(INDEX(#REF!,MATCH($B$3&amp;$B33,#REF!,0),MATCH(AL$7,#REF!,0))=0)),"Ok",IF(AND(INDEX(#REF!,MATCH($B$3&amp;$B33,#REF!,0),MATCH(AL$6,#REF!,0))&gt;0,INDEX(#REF!,MATCH($B$3&amp;$B33,#REF!,0),MATCH(AL$7,#REF!,0)&gt;0)),"Ok","Check"))</f>
        <v>#REF!</v>
      </c>
      <c r="AM33" s="20" t="e">
        <f t="shared" si="3"/>
        <v>#REF!</v>
      </c>
      <c r="AN33" s="21" t="e">
        <f t="shared" si="3"/>
        <v>#REF!</v>
      </c>
      <c r="AO33" s="20" t="e">
        <f>IF(AND((INDEX(#REF!,MATCH($B$3&amp;$B33,#REF!,0),MATCH(AO$6,#REF!,0))=0),(INDEX(#REF!,MATCH($B$3&amp;$B33,#REF!,0),MATCH(AO$7,#REF!,0))=0)),"Ok",IF(AND(INDEX(#REF!,MATCH($B$3&amp;$B33,#REF!,0),MATCH(AO$6,#REF!,0))&gt;0,INDEX(#REF!,MATCH($B$3&amp;$B33,#REF!,0),MATCH(AO$7,#REF!,0)&gt;0)),"Ok","Check"))</f>
        <v>#REF!</v>
      </c>
      <c r="AP33" s="20" t="e">
        <f>IF(AND((INDEX(#REF!,MATCH($B$3&amp;$B33,#REF!,0),MATCH(AP$6,#REF!,0))=0),(INDEX(#REF!,MATCH($B$3&amp;$B33,#REF!,0),MATCH(AP$7,#REF!,0))=0)),"Ok",IF(AND(INDEX(#REF!,MATCH($B$3&amp;$B33,#REF!,0),MATCH(AP$6,#REF!,0))&gt;0,INDEX(#REF!,MATCH($B$3&amp;$B33,#REF!,0),MATCH(AP$7,#REF!,0)&gt;0)),"Ok","Check"))</f>
        <v>#REF!</v>
      </c>
    </row>
    <row r="34" spans="1:42" ht="15.75" x14ac:dyDescent="0.25">
      <c r="A34" s="1">
        <v>27</v>
      </c>
      <c r="B34" s="1" t="s">
        <v>29</v>
      </c>
      <c r="C34" s="20" t="e">
        <f>IF(AND((INDEX(#REF!,MATCH($B$3&amp;$B34,#REF!,0),MATCH(C$6,#REF!,0))=0),(INDEX(#REF!,MATCH($B$3&amp;$B34,#REF!,0),MATCH(C$7,#REF!,0))=0)),"Ok",IF(AND(INDEX(#REF!,MATCH($B$3&amp;$B34,#REF!,0),MATCH(C$6,#REF!,0))&gt;0,INDEX(#REF!,MATCH($B$3&amp;$B34,#REF!,0),MATCH(C$7,#REF!,0)&gt;0)),"Ok","Check"))</f>
        <v>#REF!</v>
      </c>
      <c r="D34" s="20" t="e">
        <f>IF(AND((INDEX(#REF!,MATCH($B$3&amp;$B34,#REF!,0),MATCH(D$6,#REF!,0))=0),(INDEX(#REF!,MATCH($B$3&amp;$B34,#REF!,0),MATCH(D$7,#REF!,0))=0)),"Ok",IF(AND(INDEX(#REF!,MATCH($B$3&amp;$B34,#REF!,0),MATCH(D$6,#REF!,0))&gt;0,INDEX(#REF!,MATCH($B$3&amp;$B34,#REF!,0),MATCH(D$7,#REF!,0)&gt;0)),"Ok","Check"))</f>
        <v>#REF!</v>
      </c>
      <c r="E34" s="20" t="e">
        <f>IF(AND((INDEX(#REF!,MATCH($B$3&amp;$B34,#REF!,0),MATCH(E$6,#REF!,0))=0),(INDEX(#REF!,MATCH($B$3&amp;$B34,#REF!,0),MATCH(E$7,#REF!,0))=0)),"Ok",IF(AND(INDEX(#REF!,MATCH($B$3&amp;$B34,#REF!,0),MATCH(E$6,#REF!,0))&gt;0,INDEX(#REF!,MATCH($B$3&amp;$B34,#REF!,0),MATCH(E$7,#REF!,0)&gt;0)),"Ok","Check"))</f>
        <v>#REF!</v>
      </c>
      <c r="F34" s="20" t="e">
        <f>IF(AND((INDEX(#REF!,MATCH($B$3&amp;$B34,#REF!,0),MATCH(F$6,#REF!,0))=0),(INDEX(#REF!,MATCH($B$3&amp;$B34,#REF!,0),MATCH(F$7,#REF!,0))=0)),"Ok",IF(AND(INDEX(#REF!,MATCH($B$3&amp;$B34,#REF!,0),MATCH(F$6,#REF!,0))&gt;0,INDEX(#REF!,MATCH($B$3&amp;$B34,#REF!,0),MATCH(F$7,#REF!,0)&gt;0)),"Ok","Check"))</f>
        <v>#REF!</v>
      </c>
      <c r="G34" s="20" t="e">
        <f>IF(AND((INDEX(#REF!,MATCH($B$3&amp;$B34,#REF!,0),MATCH(G$6,#REF!,0))=0),(INDEX(#REF!,MATCH($B$3&amp;$B34,#REF!,0),MATCH(G$7,#REF!,0))=0)),"Ok",IF(AND(INDEX(#REF!,MATCH($B$3&amp;$B34,#REF!,0),MATCH(G$6,#REF!,0))&gt;0,INDEX(#REF!,MATCH($B$3&amp;$B34,#REF!,0),MATCH(G$7,#REF!,0)&gt;0)),"Ok","Check"))</f>
        <v>#REF!</v>
      </c>
      <c r="H34" s="20" t="e">
        <f>IF(AND((INDEX(#REF!,MATCH($B$3&amp;$B34,#REF!,0),MATCH(H$6,#REF!,0))=0),(INDEX(#REF!,MATCH($B$3&amp;$B34,#REF!,0),MATCH(H$7,#REF!,0))=0)),"Ok",IF(AND(INDEX(#REF!,MATCH($B$3&amp;$B34,#REF!,0),MATCH(H$6,#REF!,0))&gt;0,INDEX(#REF!,MATCH($B$3&amp;$B34,#REF!,0),MATCH(H$7,#REF!,0)&gt;0)),"Ok","Check"))</f>
        <v>#REF!</v>
      </c>
      <c r="I34" s="20" t="e">
        <f>IF(AND((INDEX(#REF!,MATCH($B$3&amp;$B34,#REF!,0),MATCH(I$6,#REF!,0))=0),(INDEX(#REF!,MATCH($B$3&amp;$B34,#REF!,0),MATCH(I$7,#REF!,0))=0)),"Ok",IF(AND(INDEX(#REF!,MATCH($B$3&amp;$B34,#REF!,0),MATCH(I$6,#REF!,0))&gt;0,INDEX(#REF!,MATCH($B$3&amp;$B34,#REF!,0),MATCH(I$7,#REF!,0)&gt;0)),"Ok","Check"))</f>
        <v>#REF!</v>
      </c>
      <c r="J34" s="20" t="e">
        <f>IF(AND((INDEX(#REF!,MATCH($B$3&amp;$B34,#REF!,0),MATCH(J$6,#REF!,0))=0),(INDEX(#REF!,MATCH($B$3&amp;$B34,#REF!,0),MATCH(J$7,#REF!,0))=0)),"Ok",IF(AND(INDEX(#REF!,MATCH($B$3&amp;$B34,#REF!,0),MATCH(J$6,#REF!,0))&gt;0,INDEX(#REF!,MATCH($B$3&amp;$B34,#REF!,0),MATCH(J$7,#REF!,0)&gt;0)),"Ok","Check"))</f>
        <v>#REF!</v>
      </c>
      <c r="K34" s="20" t="e">
        <f>IF(AND((INDEX(#REF!,MATCH($B$3&amp;$B34,#REF!,0),MATCH(K$6,#REF!,0))=0),(INDEX(#REF!,MATCH($B$3&amp;$B34,#REF!,0),MATCH(K$7,#REF!,0))=0)),"Ok",IF(AND(INDEX(#REF!,MATCH($B$3&amp;$B34,#REF!,0),MATCH(K$6,#REF!,0))&gt;0,INDEX(#REF!,MATCH($B$3&amp;$B34,#REF!,0),MATCH(K$7,#REF!,0)&gt;0)),"Ok","Check"))</f>
        <v>#REF!</v>
      </c>
      <c r="L34" s="20" t="e">
        <f>IF(AND((INDEX(#REF!,MATCH($B$3&amp;$B34,#REF!,0),MATCH(L$6,#REF!,0))=0),(INDEX(#REF!,MATCH($B$3&amp;$B34,#REF!,0),MATCH(L$7,#REF!,0))=0)),"Ok",IF(AND(INDEX(#REF!,MATCH($B$3&amp;$B34,#REF!,0),MATCH(L$6,#REF!,0))&gt;0,INDEX(#REF!,MATCH($B$3&amp;$B34,#REF!,0),MATCH(L$7,#REF!,0)&gt;0)),"Ok","Check"))</f>
        <v>#REF!</v>
      </c>
      <c r="M34" s="20" t="e">
        <f t="shared" si="1"/>
        <v>#REF!</v>
      </c>
      <c r="N34" s="22" t="e">
        <f t="shared" si="0"/>
        <v>#REF!</v>
      </c>
      <c r="O34" s="20" t="e">
        <f>IF(AND((INDEX(#REF!,MATCH($B$3&amp;$B34,#REF!,0),MATCH(O$6,#REF!,0))=0),(INDEX(#REF!,MATCH($B$3&amp;$B34,#REF!,0),MATCH(O$7,#REF!,0))=0)),"Ok",IF(AND(INDEX(#REF!,MATCH($B$3&amp;$B34,#REF!,0),MATCH(O$6,#REF!,0))&gt;0,INDEX(#REF!,MATCH($B$3&amp;$B34,#REF!,0),MATCH(O$7,#REF!,0)&gt;0)),"Ok","Check"))</f>
        <v>#REF!</v>
      </c>
      <c r="P34" s="20" t="e">
        <f>IF(AND((INDEX(#REF!,MATCH($B$3&amp;$B34,#REF!,0),MATCH(P$6,#REF!,0))=0),(INDEX(#REF!,MATCH($B$3&amp;$B34,#REF!,0),MATCH(P$7,#REF!,0))=0)),"Ok",IF(AND(INDEX(#REF!,MATCH($B$3&amp;$B34,#REF!,0),MATCH(P$6,#REF!,0))&gt;0,INDEX(#REF!,MATCH($B$3&amp;$B34,#REF!,0),MATCH(P$7,#REF!,0)&gt;0)),"Ok","Check"))</f>
        <v>#REF!</v>
      </c>
      <c r="Q34" s="20" t="e">
        <f>IF(AND((INDEX(#REF!,MATCH($B$3&amp;$B34,#REF!,0),MATCH(Q$6,#REF!,0))=0),(INDEX(#REF!,MATCH($B$3&amp;$B34,#REF!,0),MATCH(Q$7,#REF!,0))=0)),"Ok",IF(AND(INDEX(#REF!,MATCH($B$3&amp;$B34,#REF!,0),MATCH(Q$6,#REF!,0))&gt;0,INDEX(#REF!,MATCH($B$3&amp;$B34,#REF!,0),MATCH(Q$7,#REF!,0)&gt;0)),"Ok","Check"))</f>
        <v>#REF!</v>
      </c>
      <c r="R34" s="20" t="e">
        <f>IF(AND((INDEX(#REF!,MATCH($B$3&amp;$B34,#REF!,0),MATCH(R$6,#REF!,0))=0),(INDEX(#REF!,MATCH($B$3&amp;$B34,#REF!,0),MATCH(R$7,#REF!,0))=0)),"Ok",IF(AND(INDEX(#REF!,MATCH($B$3&amp;$B34,#REF!,0),MATCH(R$6,#REF!,0))&gt;0,INDEX(#REF!,MATCH($B$3&amp;$B34,#REF!,0),MATCH(R$7,#REF!,0)&gt;0)),"Ok","Check"))</f>
        <v>#REF!</v>
      </c>
      <c r="S34" s="20" t="e">
        <f>IF(AND((INDEX(#REF!,MATCH($B$3&amp;$B34,#REF!,0),MATCH(S$6,#REF!,0))=0),(INDEX(#REF!,MATCH($B$3&amp;$B34,#REF!,0),MATCH(S$7,#REF!,0))=0)),"Ok",IF(AND(INDEX(#REF!,MATCH($B$3&amp;$B34,#REF!,0),MATCH(S$6,#REF!,0))&gt;0,INDEX(#REF!,MATCH($B$3&amp;$B34,#REF!,0),MATCH(S$7,#REF!,0)&gt;0)),"Ok","Check"))</f>
        <v>#REF!</v>
      </c>
      <c r="T34" s="20" t="e">
        <f>IF(AND((INDEX(#REF!,MATCH($B$3&amp;$B34,#REF!,0),MATCH(T$6,#REF!,0))=0),(INDEX(#REF!,MATCH($B$3&amp;$B34,#REF!,0),MATCH(T$7,#REF!,0))=0)),"Ok",IF(AND(INDEX(#REF!,MATCH($B$3&amp;$B34,#REF!,0),MATCH(T$6,#REF!,0))&gt;0,INDEX(#REF!,MATCH($B$3&amp;$B34,#REF!,0),MATCH(T$7,#REF!,0)&gt;0)),"Ok","Check"))</f>
        <v>#REF!</v>
      </c>
      <c r="U34" s="20" t="e">
        <f>IF(AND((INDEX(#REF!,MATCH($B$3&amp;$B34,#REF!,0),MATCH(U$6,#REF!,0))=0),(INDEX(#REF!,MATCH($B$3&amp;$B34,#REF!,0),MATCH(U$7,#REF!,0))=0)),"Ok",IF(AND(INDEX(#REF!,MATCH($B$3&amp;$B34,#REF!,0),MATCH(U$6,#REF!,0))&gt;0,INDEX(#REF!,MATCH($B$3&amp;$B34,#REF!,0),MATCH(U$7,#REF!,0)&gt;0)),"Ok","Check"))</f>
        <v>#REF!</v>
      </c>
      <c r="V34" s="20" t="e">
        <f>IF(AND((INDEX(#REF!,MATCH($B$3&amp;$B34,#REF!,0),MATCH(V$6,#REF!,0))=0),(INDEX(#REF!,MATCH($B$3&amp;$B34,#REF!,0),MATCH(V$7,#REF!,0))=0)),"Ok",IF(AND(INDEX(#REF!,MATCH($B$3&amp;$B34,#REF!,0),MATCH(V$6,#REF!,0))&gt;0,INDEX(#REF!,MATCH($B$3&amp;$B34,#REF!,0),MATCH(V$7,#REF!,0)&gt;0)),"Ok","Check"))</f>
        <v>#REF!</v>
      </c>
      <c r="W34" s="20" t="e">
        <f>IF(AND((INDEX(#REF!,MATCH($B$3&amp;$B34,#REF!,0),MATCH(W$6,#REF!,0))=0),(INDEX(#REF!,MATCH($B$3&amp;$B34,#REF!,0),MATCH(W$7,#REF!,0))=0)),"Ok",IF(AND(INDEX(#REF!,MATCH($B$3&amp;$B34,#REF!,0),MATCH(W$6,#REF!,0))&gt;0,INDEX(#REF!,MATCH($B$3&amp;$B34,#REF!,0),MATCH(W$7,#REF!,0)&gt;0)),"Ok","Check"))</f>
        <v>#REF!</v>
      </c>
      <c r="X34" s="20" t="e">
        <f>IF(AND((INDEX(#REF!,MATCH($B$3&amp;$B34,#REF!,0),MATCH(X$6,#REF!,0))=0),(INDEX(#REF!,MATCH($B$3&amp;$B34,#REF!,0),MATCH(X$7,#REF!,0))=0)),"Ok",IF(AND(INDEX(#REF!,MATCH($B$3&amp;$B34,#REF!,0),MATCH(X$6,#REF!,0))&gt;0,INDEX(#REF!,MATCH($B$3&amp;$B34,#REF!,0),MATCH(X$7,#REF!,0)&gt;0)),"Ok","Check"))</f>
        <v>#REF!</v>
      </c>
      <c r="Y34" s="20" t="e">
        <f t="shared" si="2"/>
        <v>#REF!</v>
      </c>
      <c r="Z34" s="22" t="e">
        <f t="shared" si="2"/>
        <v>#REF!</v>
      </c>
      <c r="AA34" s="20" t="e">
        <f>IF(AND((INDEX(#REF!,MATCH($B$3&amp;$B34,#REF!,0),MATCH(AA$6,#REF!,0))=0),(INDEX(#REF!,MATCH($B$3&amp;$B34,#REF!,0),MATCH(AA$7,#REF!,0))=0)),"Ok",IF(AND(INDEX(#REF!,MATCH($B$3&amp;$B34,#REF!,0),MATCH(AA$6,#REF!,0))&gt;0,INDEX(#REF!,MATCH($B$3&amp;$B34,#REF!,0),MATCH(AA$7,#REF!,0)&gt;0)),"Ok","Check"))</f>
        <v>#REF!</v>
      </c>
      <c r="AB34" s="20" t="e">
        <f>IF(AND((INDEX(#REF!,MATCH($B$3&amp;$B34,#REF!,0),MATCH(AB$6,#REF!,0))=0),(INDEX(#REF!,MATCH($B$3&amp;$B34,#REF!,0),MATCH(AB$7,#REF!,0))=0)),"Ok",IF(AND(INDEX(#REF!,MATCH($B$3&amp;$B34,#REF!,0),MATCH(AB$6,#REF!,0))&gt;0,INDEX(#REF!,MATCH($B$3&amp;$B34,#REF!,0),MATCH(AB$7,#REF!,0)&gt;0)),"Ok","Check"))</f>
        <v>#REF!</v>
      </c>
      <c r="AC34" s="20" t="e">
        <f>IF(AND((INDEX(#REF!,MATCH($B$3&amp;$B34,#REF!,0),MATCH(AC$6,#REF!,0))=0),(INDEX(#REF!,MATCH($B$3&amp;$B34,#REF!,0),MATCH(AC$7,#REF!,0))=0)),"Ok",IF(AND(INDEX(#REF!,MATCH($B$3&amp;$B34,#REF!,0),MATCH(AC$6,#REF!,0))&gt;0,INDEX(#REF!,MATCH($B$3&amp;$B34,#REF!,0),MATCH(AC$7,#REF!,0)&gt;0)),"Ok","Check"))</f>
        <v>#REF!</v>
      </c>
      <c r="AD34" s="20" t="e">
        <f>IF(AND((INDEX(#REF!,MATCH($B$3&amp;$B34,#REF!,0),MATCH(AD$6,#REF!,0))=0),(INDEX(#REF!,MATCH($B$3&amp;$B34,#REF!,0),MATCH(AD$7,#REF!,0))=0)),"Ok",IF(AND(INDEX(#REF!,MATCH($B$3&amp;$B34,#REF!,0),MATCH(AD$6,#REF!,0))&gt;0,INDEX(#REF!,MATCH($B$3&amp;$B34,#REF!,0),MATCH(AD$7,#REF!,0)&gt;0)),"Ok","Check"))</f>
        <v>#REF!</v>
      </c>
      <c r="AE34" s="20" t="e">
        <f>IF(AND((INDEX(#REF!,MATCH($B$3&amp;$B34,#REF!,0),MATCH(AE$6,#REF!,0))=0),(INDEX(#REF!,MATCH($B$3&amp;$B34,#REF!,0),MATCH(AE$7,#REF!,0))=0)),"Ok",IF(AND(INDEX(#REF!,MATCH($B$3&amp;$B34,#REF!,0),MATCH(AE$6,#REF!,0))&gt;0,INDEX(#REF!,MATCH($B$3&amp;$B34,#REF!,0),MATCH(AE$7,#REF!,0)&gt;0)),"Ok","Check"))</f>
        <v>#REF!</v>
      </c>
      <c r="AF34" s="20" t="e">
        <f>IF(AND((INDEX(#REF!,MATCH($B$3&amp;$B34,#REF!,0),MATCH(AF$6,#REF!,0))=0),(INDEX(#REF!,MATCH($B$3&amp;$B34,#REF!,0),MATCH(AF$7,#REF!,0))=0)),"Ok",IF(AND(INDEX(#REF!,MATCH($B$3&amp;$B34,#REF!,0),MATCH(AF$6,#REF!,0))&gt;0,INDEX(#REF!,MATCH($B$3&amp;$B34,#REF!,0),MATCH(AF$7,#REF!,0)&gt;0)),"Ok","Check"))</f>
        <v>#REF!</v>
      </c>
      <c r="AG34" s="20" t="e">
        <f>IF(AND((INDEX(#REF!,MATCH($B$3&amp;$B34,#REF!,0),MATCH(AG$6,#REF!,0))=0),(INDEX(#REF!,MATCH($B$3&amp;$B34,#REF!,0),MATCH(AG$7,#REF!,0))=0)),"Ok",IF(AND(INDEX(#REF!,MATCH($B$3&amp;$B34,#REF!,0),MATCH(AG$6,#REF!,0))&gt;0,INDEX(#REF!,MATCH($B$3&amp;$B34,#REF!,0),MATCH(AG$7,#REF!,0)&gt;0)),"Ok","Check"))</f>
        <v>#REF!</v>
      </c>
      <c r="AH34" s="20" t="e">
        <f>IF(AND((INDEX(#REF!,MATCH($B$3&amp;$B34,#REF!,0),MATCH(AH$6,#REF!,0))=0),(INDEX(#REF!,MATCH($B$3&amp;$B34,#REF!,0),MATCH(AH$7,#REF!,0))=0)),"Ok",IF(AND(INDEX(#REF!,MATCH($B$3&amp;$B34,#REF!,0),MATCH(AH$6,#REF!,0))&gt;0,INDEX(#REF!,MATCH($B$3&amp;$B34,#REF!,0),MATCH(AH$7,#REF!,0)&gt;0)),"Ok","Check"))</f>
        <v>#REF!</v>
      </c>
      <c r="AI34" s="20" t="e">
        <f>IF(AND((INDEX(#REF!,MATCH($B$3&amp;$B34,#REF!,0),MATCH(AI$6,#REF!,0))=0),(INDEX(#REF!,MATCH($B$3&amp;$B34,#REF!,0),MATCH(AI$7,#REF!,0))=0)),"Ok",IF(AND(INDEX(#REF!,MATCH($B$3&amp;$B34,#REF!,0),MATCH(AI$6,#REF!,0))&gt;0,INDEX(#REF!,MATCH($B$3&amp;$B34,#REF!,0),MATCH(AI$7,#REF!,0)&gt;0)),"Ok","Check"))</f>
        <v>#REF!</v>
      </c>
      <c r="AJ34" s="20" t="e">
        <f>IF(AND((INDEX(#REF!,MATCH($B$3&amp;$B34,#REF!,0),MATCH(AJ$6,#REF!,0))=0),(INDEX(#REF!,MATCH($B$3&amp;$B34,#REF!,0),MATCH(AJ$7,#REF!,0))=0)),"Ok",IF(AND(INDEX(#REF!,MATCH($B$3&amp;$B34,#REF!,0),MATCH(AJ$6,#REF!,0))&gt;0,INDEX(#REF!,MATCH($B$3&amp;$B34,#REF!,0),MATCH(AJ$7,#REF!,0)&gt;0)),"Ok","Check"))</f>
        <v>#REF!</v>
      </c>
      <c r="AK34" s="20" t="e">
        <f>IF(AND((INDEX(#REF!,MATCH($B$3&amp;$B34,#REF!,0),MATCH(AK$6,#REF!,0))=0),(INDEX(#REF!,MATCH($B$3&amp;$B34,#REF!,0),MATCH(AK$7,#REF!,0))=0)),"Ok",IF(AND(INDEX(#REF!,MATCH($B$3&amp;$B34,#REF!,0),MATCH(AK$6,#REF!,0))&gt;0,INDEX(#REF!,MATCH($B$3&amp;$B34,#REF!,0),MATCH(AK$7,#REF!,0)&gt;0)),"Ok","Check"))</f>
        <v>#REF!</v>
      </c>
      <c r="AL34" s="20" t="e">
        <f>IF(AND((INDEX(#REF!,MATCH($B$3&amp;$B34,#REF!,0),MATCH(AL$6,#REF!,0))=0),(INDEX(#REF!,MATCH($B$3&amp;$B34,#REF!,0),MATCH(AL$7,#REF!,0))=0)),"Ok",IF(AND(INDEX(#REF!,MATCH($B$3&amp;$B34,#REF!,0),MATCH(AL$6,#REF!,0))&gt;0,INDEX(#REF!,MATCH($B$3&amp;$B34,#REF!,0),MATCH(AL$7,#REF!,0)&gt;0)),"Ok","Check"))</f>
        <v>#REF!</v>
      </c>
      <c r="AM34" s="20" t="e">
        <f t="shared" si="3"/>
        <v>#REF!</v>
      </c>
      <c r="AN34" s="21" t="e">
        <f t="shared" si="3"/>
        <v>#REF!</v>
      </c>
      <c r="AO34" s="20" t="e">
        <f>IF(AND((INDEX(#REF!,MATCH($B$3&amp;$B34,#REF!,0),MATCH(AO$6,#REF!,0))=0),(INDEX(#REF!,MATCH($B$3&amp;$B34,#REF!,0),MATCH(AO$7,#REF!,0))=0)),"Ok",IF(AND(INDEX(#REF!,MATCH($B$3&amp;$B34,#REF!,0),MATCH(AO$6,#REF!,0))&gt;0,INDEX(#REF!,MATCH($B$3&amp;$B34,#REF!,0),MATCH(AO$7,#REF!,0)&gt;0)),"Ok","Check"))</f>
        <v>#REF!</v>
      </c>
      <c r="AP34" s="20" t="e">
        <f>IF(AND((INDEX(#REF!,MATCH($B$3&amp;$B34,#REF!,0),MATCH(AP$6,#REF!,0))=0),(INDEX(#REF!,MATCH($B$3&amp;$B34,#REF!,0),MATCH(AP$7,#REF!,0))=0)),"Ok",IF(AND(INDEX(#REF!,MATCH($B$3&amp;$B34,#REF!,0),MATCH(AP$6,#REF!,0))&gt;0,INDEX(#REF!,MATCH($B$3&amp;$B34,#REF!,0),MATCH(AP$7,#REF!,0)&gt;0)),"Ok","Check"))</f>
        <v>#REF!</v>
      </c>
    </row>
    <row r="35" spans="1:42" ht="15.75" x14ac:dyDescent="0.25">
      <c r="A35" s="1">
        <v>28</v>
      </c>
      <c r="B35" s="1" t="s">
        <v>30</v>
      </c>
      <c r="C35" s="20" t="e">
        <f>IF(AND((INDEX(#REF!,MATCH($B$3&amp;$B35,#REF!,0),MATCH(C$6,#REF!,0))=0),(INDEX(#REF!,MATCH($B$3&amp;$B35,#REF!,0),MATCH(C$7,#REF!,0))=0)),"Ok",IF(AND(INDEX(#REF!,MATCH($B$3&amp;$B35,#REF!,0),MATCH(C$6,#REF!,0))&gt;0,INDEX(#REF!,MATCH($B$3&amp;$B35,#REF!,0),MATCH(C$7,#REF!,0)&gt;0)),"Ok","Check"))</f>
        <v>#REF!</v>
      </c>
      <c r="D35" s="20" t="e">
        <f>IF(AND((INDEX(#REF!,MATCH($B$3&amp;$B35,#REF!,0),MATCH(D$6,#REF!,0))=0),(INDEX(#REF!,MATCH($B$3&amp;$B35,#REF!,0),MATCH(D$7,#REF!,0))=0)),"Ok",IF(AND(INDEX(#REF!,MATCH($B$3&amp;$B35,#REF!,0),MATCH(D$6,#REF!,0))&gt;0,INDEX(#REF!,MATCH($B$3&amp;$B35,#REF!,0),MATCH(D$7,#REF!,0)&gt;0)),"Ok","Check"))</f>
        <v>#REF!</v>
      </c>
      <c r="E35" s="20" t="e">
        <f>IF(AND((INDEX(#REF!,MATCH($B$3&amp;$B35,#REF!,0),MATCH(E$6,#REF!,0))=0),(INDEX(#REF!,MATCH($B$3&amp;$B35,#REF!,0),MATCH(E$7,#REF!,0))=0)),"Ok",IF(AND(INDEX(#REF!,MATCH($B$3&amp;$B35,#REF!,0),MATCH(E$6,#REF!,0))&gt;0,INDEX(#REF!,MATCH($B$3&amp;$B35,#REF!,0),MATCH(E$7,#REF!,0)&gt;0)),"Ok","Check"))</f>
        <v>#REF!</v>
      </c>
      <c r="F35" s="20" t="e">
        <f>IF(AND((INDEX(#REF!,MATCH($B$3&amp;$B35,#REF!,0),MATCH(F$6,#REF!,0))=0),(INDEX(#REF!,MATCH($B$3&amp;$B35,#REF!,0),MATCH(F$7,#REF!,0))=0)),"Ok",IF(AND(INDEX(#REF!,MATCH($B$3&amp;$B35,#REF!,0),MATCH(F$6,#REF!,0))&gt;0,INDEX(#REF!,MATCH($B$3&amp;$B35,#REF!,0),MATCH(F$7,#REF!,0)&gt;0)),"Ok","Check"))</f>
        <v>#REF!</v>
      </c>
      <c r="G35" s="20" t="e">
        <f>IF(AND((INDEX(#REF!,MATCH($B$3&amp;$B35,#REF!,0),MATCH(G$6,#REF!,0))=0),(INDEX(#REF!,MATCH($B$3&amp;$B35,#REF!,0),MATCH(G$7,#REF!,0))=0)),"Ok",IF(AND(INDEX(#REF!,MATCH($B$3&amp;$B35,#REF!,0),MATCH(G$6,#REF!,0))&gt;0,INDEX(#REF!,MATCH($B$3&amp;$B35,#REF!,0),MATCH(G$7,#REF!,0)&gt;0)),"Ok","Check"))</f>
        <v>#REF!</v>
      </c>
      <c r="H35" s="20" t="e">
        <f>IF(AND((INDEX(#REF!,MATCH($B$3&amp;$B35,#REF!,0),MATCH(H$6,#REF!,0))=0),(INDEX(#REF!,MATCH($B$3&amp;$B35,#REF!,0),MATCH(H$7,#REF!,0))=0)),"Ok",IF(AND(INDEX(#REF!,MATCH($B$3&amp;$B35,#REF!,0),MATCH(H$6,#REF!,0))&gt;0,INDEX(#REF!,MATCH($B$3&amp;$B35,#REF!,0),MATCH(H$7,#REF!,0)&gt;0)),"Ok","Check"))</f>
        <v>#REF!</v>
      </c>
      <c r="I35" s="20" t="e">
        <f>IF(AND((INDEX(#REF!,MATCH($B$3&amp;$B35,#REF!,0),MATCH(I$6,#REF!,0))=0),(INDEX(#REF!,MATCH($B$3&amp;$B35,#REF!,0),MATCH(I$7,#REF!,0))=0)),"Ok",IF(AND(INDEX(#REF!,MATCH($B$3&amp;$B35,#REF!,0),MATCH(I$6,#REF!,0))&gt;0,INDEX(#REF!,MATCH($B$3&amp;$B35,#REF!,0),MATCH(I$7,#REF!,0)&gt;0)),"Ok","Check"))</f>
        <v>#REF!</v>
      </c>
      <c r="J35" s="20" t="e">
        <f>IF(AND((INDEX(#REF!,MATCH($B$3&amp;$B35,#REF!,0),MATCH(J$6,#REF!,0))=0),(INDEX(#REF!,MATCH($B$3&amp;$B35,#REF!,0),MATCH(J$7,#REF!,0))=0)),"Ok",IF(AND(INDEX(#REF!,MATCH($B$3&amp;$B35,#REF!,0),MATCH(J$6,#REF!,0))&gt;0,INDEX(#REF!,MATCH($B$3&amp;$B35,#REF!,0),MATCH(J$7,#REF!,0)&gt;0)),"Ok","Check"))</f>
        <v>#REF!</v>
      </c>
      <c r="K35" s="20" t="e">
        <f>IF(AND((INDEX(#REF!,MATCH($B$3&amp;$B35,#REF!,0),MATCH(K$6,#REF!,0))=0),(INDEX(#REF!,MATCH($B$3&amp;$B35,#REF!,0),MATCH(K$7,#REF!,0))=0)),"Ok",IF(AND(INDEX(#REF!,MATCH($B$3&amp;$B35,#REF!,0),MATCH(K$6,#REF!,0))&gt;0,INDEX(#REF!,MATCH($B$3&amp;$B35,#REF!,0),MATCH(K$7,#REF!,0)&gt;0)),"Ok","Check"))</f>
        <v>#REF!</v>
      </c>
      <c r="L35" s="20" t="e">
        <f>IF(AND((INDEX(#REF!,MATCH($B$3&amp;$B35,#REF!,0),MATCH(L$6,#REF!,0))=0),(INDEX(#REF!,MATCH($B$3&amp;$B35,#REF!,0),MATCH(L$7,#REF!,0))=0)),"Ok",IF(AND(INDEX(#REF!,MATCH($B$3&amp;$B35,#REF!,0),MATCH(L$6,#REF!,0))&gt;0,INDEX(#REF!,MATCH($B$3&amp;$B35,#REF!,0),MATCH(L$7,#REF!,0)&gt;0)),"Ok","Check"))</f>
        <v>#REF!</v>
      </c>
      <c r="M35" s="20" t="e">
        <f t="shared" si="1"/>
        <v>#REF!</v>
      </c>
      <c r="N35" s="22" t="e">
        <f t="shared" si="0"/>
        <v>#REF!</v>
      </c>
      <c r="O35" s="20" t="e">
        <f>IF(AND((INDEX(#REF!,MATCH($B$3&amp;$B35,#REF!,0),MATCH(O$6,#REF!,0))=0),(INDEX(#REF!,MATCH($B$3&amp;$B35,#REF!,0),MATCH(O$7,#REF!,0))=0)),"Ok",IF(AND(INDEX(#REF!,MATCH($B$3&amp;$B35,#REF!,0),MATCH(O$6,#REF!,0))&gt;0,INDEX(#REF!,MATCH($B$3&amp;$B35,#REF!,0),MATCH(O$7,#REF!,0)&gt;0)),"Ok","Check"))</f>
        <v>#REF!</v>
      </c>
      <c r="P35" s="20" t="e">
        <f>IF(AND((INDEX(#REF!,MATCH($B$3&amp;$B35,#REF!,0),MATCH(P$6,#REF!,0))=0),(INDEX(#REF!,MATCH($B$3&amp;$B35,#REF!,0),MATCH(P$7,#REF!,0))=0)),"Ok",IF(AND(INDEX(#REF!,MATCH($B$3&amp;$B35,#REF!,0),MATCH(P$6,#REF!,0))&gt;0,INDEX(#REF!,MATCH($B$3&amp;$B35,#REF!,0),MATCH(P$7,#REF!,0)&gt;0)),"Ok","Check"))</f>
        <v>#REF!</v>
      </c>
      <c r="Q35" s="20" t="e">
        <f>IF(AND((INDEX(#REF!,MATCH($B$3&amp;$B35,#REF!,0),MATCH(Q$6,#REF!,0))=0),(INDEX(#REF!,MATCH($B$3&amp;$B35,#REF!,0),MATCH(Q$7,#REF!,0))=0)),"Ok",IF(AND(INDEX(#REF!,MATCH($B$3&amp;$B35,#REF!,0),MATCH(Q$6,#REF!,0))&gt;0,INDEX(#REF!,MATCH($B$3&amp;$B35,#REF!,0),MATCH(Q$7,#REF!,0)&gt;0)),"Ok","Check"))</f>
        <v>#REF!</v>
      </c>
      <c r="R35" s="20" t="e">
        <f>IF(AND((INDEX(#REF!,MATCH($B$3&amp;$B35,#REF!,0),MATCH(R$6,#REF!,0))=0),(INDEX(#REF!,MATCH($B$3&amp;$B35,#REF!,0),MATCH(R$7,#REF!,0))=0)),"Ok",IF(AND(INDEX(#REF!,MATCH($B$3&amp;$B35,#REF!,0),MATCH(R$6,#REF!,0))&gt;0,INDEX(#REF!,MATCH($B$3&amp;$B35,#REF!,0),MATCH(R$7,#REF!,0)&gt;0)),"Ok","Check"))</f>
        <v>#REF!</v>
      </c>
      <c r="S35" s="20" t="e">
        <f>IF(AND((INDEX(#REF!,MATCH($B$3&amp;$B35,#REF!,0),MATCH(S$6,#REF!,0))=0),(INDEX(#REF!,MATCH($B$3&amp;$B35,#REF!,0),MATCH(S$7,#REF!,0))=0)),"Ok",IF(AND(INDEX(#REF!,MATCH($B$3&amp;$B35,#REF!,0),MATCH(S$6,#REF!,0))&gt;0,INDEX(#REF!,MATCH($B$3&amp;$B35,#REF!,0),MATCH(S$7,#REF!,0)&gt;0)),"Ok","Check"))</f>
        <v>#REF!</v>
      </c>
      <c r="T35" s="20" t="e">
        <f>IF(AND((INDEX(#REF!,MATCH($B$3&amp;$B35,#REF!,0),MATCH(T$6,#REF!,0))=0),(INDEX(#REF!,MATCH($B$3&amp;$B35,#REF!,0),MATCH(T$7,#REF!,0))=0)),"Ok",IF(AND(INDEX(#REF!,MATCH($B$3&amp;$B35,#REF!,0),MATCH(T$6,#REF!,0))&gt;0,INDEX(#REF!,MATCH($B$3&amp;$B35,#REF!,0),MATCH(T$7,#REF!,0)&gt;0)),"Ok","Check"))</f>
        <v>#REF!</v>
      </c>
      <c r="U35" s="20" t="e">
        <f>IF(AND((INDEX(#REF!,MATCH($B$3&amp;$B35,#REF!,0),MATCH(U$6,#REF!,0))=0),(INDEX(#REF!,MATCH($B$3&amp;$B35,#REF!,0),MATCH(U$7,#REF!,0))=0)),"Ok",IF(AND(INDEX(#REF!,MATCH($B$3&amp;$B35,#REF!,0),MATCH(U$6,#REF!,0))&gt;0,INDEX(#REF!,MATCH($B$3&amp;$B35,#REF!,0),MATCH(U$7,#REF!,0)&gt;0)),"Ok","Check"))</f>
        <v>#REF!</v>
      </c>
      <c r="V35" s="20" t="e">
        <f>IF(AND((INDEX(#REF!,MATCH($B$3&amp;$B35,#REF!,0),MATCH(V$6,#REF!,0))=0),(INDEX(#REF!,MATCH($B$3&amp;$B35,#REF!,0),MATCH(V$7,#REF!,0))=0)),"Ok",IF(AND(INDEX(#REF!,MATCH($B$3&amp;$B35,#REF!,0),MATCH(V$6,#REF!,0))&gt;0,INDEX(#REF!,MATCH($B$3&amp;$B35,#REF!,0),MATCH(V$7,#REF!,0)&gt;0)),"Ok","Check"))</f>
        <v>#REF!</v>
      </c>
      <c r="W35" s="20" t="e">
        <f>IF(AND((INDEX(#REF!,MATCH($B$3&amp;$B35,#REF!,0),MATCH(W$6,#REF!,0))=0),(INDEX(#REF!,MATCH($B$3&amp;$B35,#REF!,0),MATCH(W$7,#REF!,0))=0)),"Ok",IF(AND(INDEX(#REF!,MATCH($B$3&amp;$B35,#REF!,0),MATCH(W$6,#REF!,0))&gt;0,INDEX(#REF!,MATCH($B$3&amp;$B35,#REF!,0),MATCH(W$7,#REF!,0)&gt;0)),"Ok","Check"))</f>
        <v>#REF!</v>
      </c>
      <c r="X35" s="20" t="e">
        <f>IF(AND((INDEX(#REF!,MATCH($B$3&amp;$B35,#REF!,0),MATCH(X$6,#REF!,0))=0),(INDEX(#REF!,MATCH($B$3&amp;$B35,#REF!,0),MATCH(X$7,#REF!,0))=0)),"Ok",IF(AND(INDEX(#REF!,MATCH($B$3&amp;$B35,#REF!,0),MATCH(X$6,#REF!,0))&gt;0,INDEX(#REF!,MATCH($B$3&amp;$B35,#REF!,0),MATCH(X$7,#REF!,0)&gt;0)),"Ok","Check"))</f>
        <v>#REF!</v>
      </c>
      <c r="Y35" s="20" t="e">
        <f t="shared" si="2"/>
        <v>#REF!</v>
      </c>
      <c r="Z35" s="22" t="e">
        <f t="shared" si="2"/>
        <v>#REF!</v>
      </c>
      <c r="AA35" s="20" t="e">
        <f>IF(AND((INDEX(#REF!,MATCH($B$3&amp;$B35,#REF!,0),MATCH(AA$6,#REF!,0))=0),(INDEX(#REF!,MATCH($B$3&amp;$B35,#REF!,0),MATCH(AA$7,#REF!,0))=0)),"Ok",IF(AND(INDEX(#REF!,MATCH($B$3&amp;$B35,#REF!,0),MATCH(AA$6,#REF!,0))&gt;0,INDEX(#REF!,MATCH($B$3&amp;$B35,#REF!,0),MATCH(AA$7,#REF!,0)&gt;0)),"Ok","Check"))</f>
        <v>#REF!</v>
      </c>
      <c r="AB35" s="20" t="e">
        <f>IF(AND((INDEX(#REF!,MATCH($B$3&amp;$B35,#REF!,0),MATCH(AB$6,#REF!,0))=0),(INDEX(#REF!,MATCH($B$3&amp;$B35,#REF!,0),MATCH(AB$7,#REF!,0))=0)),"Ok",IF(AND(INDEX(#REF!,MATCH($B$3&amp;$B35,#REF!,0),MATCH(AB$6,#REF!,0))&gt;0,INDEX(#REF!,MATCH($B$3&amp;$B35,#REF!,0),MATCH(AB$7,#REF!,0)&gt;0)),"Ok","Check"))</f>
        <v>#REF!</v>
      </c>
      <c r="AC35" s="20" t="e">
        <f>IF(AND((INDEX(#REF!,MATCH($B$3&amp;$B35,#REF!,0),MATCH(AC$6,#REF!,0))=0),(INDEX(#REF!,MATCH($B$3&amp;$B35,#REF!,0),MATCH(AC$7,#REF!,0))=0)),"Ok",IF(AND(INDEX(#REF!,MATCH($B$3&amp;$B35,#REF!,0),MATCH(AC$6,#REF!,0))&gt;0,INDEX(#REF!,MATCH($B$3&amp;$B35,#REF!,0),MATCH(AC$7,#REF!,0)&gt;0)),"Ok","Check"))</f>
        <v>#REF!</v>
      </c>
      <c r="AD35" s="20" t="e">
        <f>IF(AND((INDEX(#REF!,MATCH($B$3&amp;$B35,#REF!,0),MATCH(AD$6,#REF!,0))=0),(INDEX(#REF!,MATCH($B$3&amp;$B35,#REF!,0),MATCH(AD$7,#REF!,0))=0)),"Ok",IF(AND(INDEX(#REF!,MATCH($B$3&amp;$B35,#REF!,0),MATCH(AD$6,#REF!,0))&gt;0,INDEX(#REF!,MATCH($B$3&amp;$B35,#REF!,0),MATCH(AD$7,#REF!,0)&gt;0)),"Ok","Check"))</f>
        <v>#REF!</v>
      </c>
      <c r="AE35" s="20" t="e">
        <f>IF(AND((INDEX(#REF!,MATCH($B$3&amp;$B35,#REF!,0),MATCH(AE$6,#REF!,0))=0),(INDEX(#REF!,MATCH($B$3&amp;$B35,#REF!,0),MATCH(AE$7,#REF!,0))=0)),"Ok",IF(AND(INDEX(#REF!,MATCH($B$3&amp;$B35,#REF!,0),MATCH(AE$6,#REF!,0))&gt;0,INDEX(#REF!,MATCH($B$3&amp;$B35,#REF!,0),MATCH(AE$7,#REF!,0)&gt;0)),"Ok","Check"))</f>
        <v>#REF!</v>
      </c>
      <c r="AF35" s="20" t="e">
        <f>IF(AND((INDEX(#REF!,MATCH($B$3&amp;$B35,#REF!,0),MATCH(AF$6,#REF!,0))=0),(INDEX(#REF!,MATCH($B$3&amp;$B35,#REF!,0),MATCH(AF$7,#REF!,0))=0)),"Ok",IF(AND(INDEX(#REF!,MATCH($B$3&amp;$B35,#REF!,0),MATCH(AF$6,#REF!,0))&gt;0,INDEX(#REF!,MATCH($B$3&amp;$B35,#REF!,0),MATCH(AF$7,#REF!,0)&gt;0)),"Ok","Check"))</f>
        <v>#REF!</v>
      </c>
      <c r="AG35" s="20" t="e">
        <f>IF(AND((INDEX(#REF!,MATCH($B$3&amp;$B35,#REF!,0),MATCH(AG$6,#REF!,0))=0),(INDEX(#REF!,MATCH($B$3&amp;$B35,#REF!,0),MATCH(AG$7,#REF!,0))=0)),"Ok",IF(AND(INDEX(#REF!,MATCH($B$3&amp;$B35,#REF!,0),MATCH(AG$6,#REF!,0))&gt;0,INDEX(#REF!,MATCH($B$3&amp;$B35,#REF!,0),MATCH(AG$7,#REF!,0)&gt;0)),"Ok","Check"))</f>
        <v>#REF!</v>
      </c>
      <c r="AH35" s="20" t="e">
        <f>IF(AND((INDEX(#REF!,MATCH($B$3&amp;$B35,#REF!,0),MATCH(AH$6,#REF!,0))=0),(INDEX(#REF!,MATCH($B$3&amp;$B35,#REF!,0),MATCH(AH$7,#REF!,0))=0)),"Ok",IF(AND(INDEX(#REF!,MATCH($B$3&amp;$B35,#REF!,0),MATCH(AH$6,#REF!,0))&gt;0,INDEX(#REF!,MATCH($B$3&amp;$B35,#REF!,0),MATCH(AH$7,#REF!,0)&gt;0)),"Ok","Check"))</f>
        <v>#REF!</v>
      </c>
      <c r="AI35" s="20" t="e">
        <f>IF(AND((INDEX(#REF!,MATCH($B$3&amp;$B35,#REF!,0),MATCH(AI$6,#REF!,0))=0),(INDEX(#REF!,MATCH($B$3&amp;$B35,#REF!,0),MATCH(AI$7,#REF!,0))=0)),"Ok",IF(AND(INDEX(#REF!,MATCH($B$3&amp;$B35,#REF!,0),MATCH(AI$6,#REF!,0))&gt;0,INDEX(#REF!,MATCH($B$3&amp;$B35,#REF!,0),MATCH(AI$7,#REF!,0)&gt;0)),"Ok","Check"))</f>
        <v>#REF!</v>
      </c>
      <c r="AJ35" s="20" t="e">
        <f>IF(AND((INDEX(#REF!,MATCH($B$3&amp;$B35,#REF!,0),MATCH(AJ$6,#REF!,0))=0),(INDEX(#REF!,MATCH($B$3&amp;$B35,#REF!,0),MATCH(AJ$7,#REF!,0))=0)),"Ok",IF(AND(INDEX(#REF!,MATCH($B$3&amp;$B35,#REF!,0),MATCH(AJ$6,#REF!,0))&gt;0,INDEX(#REF!,MATCH($B$3&amp;$B35,#REF!,0),MATCH(AJ$7,#REF!,0)&gt;0)),"Ok","Check"))</f>
        <v>#REF!</v>
      </c>
      <c r="AK35" s="20" t="e">
        <f>IF(AND((INDEX(#REF!,MATCH($B$3&amp;$B35,#REF!,0),MATCH(AK$6,#REF!,0))=0),(INDEX(#REF!,MATCH($B$3&amp;$B35,#REF!,0),MATCH(AK$7,#REF!,0))=0)),"Ok",IF(AND(INDEX(#REF!,MATCH($B$3&amp;$B35,#REF!,0),MATCH(AK$6,#REF!,0))&gt;0,INDEX(#REF!,MATCH($B$3&amp;$B35,#REF!,0),MATCH(AK$7,#REF!,0)&gt;0)),"Ok","Check"))</f>
        <v>#REF!</v>
      </c>
      <c r="AL35" s="20" t="e">
        <f>IF(AND((INDEX(#REF!,MATCH($B$3&amp;$B35,#REF!,0),MATCH(AL$6,#REF!,0))=0),(INDEX(#REF!,MATCH($B$3&amp;$B35,#REF!,0),MATCH(AL$7,#REF!,0))=0)),"Ok",IF(AND(INDEX(#REF!,MATCH($B$3&amp;$B35,#REF!,0),MATCH(AL$6,#REF!,0))&gt;0,INDEX(#REF!,MATCH($B$3&amp;$B35,#REF!,0),MATCH(AL$7,#REF!,0)&gt;0)),"Ok","Check"))</f>
        <v>#REF!</v>
      </c>
      <c r="AM35" s="20" t="e">
        <f t="shared" si="3"/>
        <v>#REF!</v>
      </c>
      <c r="AN35" s="21" t="e">
        <f t="shared" si="3"/>
        <v>#REF!</v>
      </c>
      <c r="AO35" s="20" t="e">
        <f>IF(AND((INDEX(#REF!,MATCH($B$3&amp;$B35,#REF!,0),MATCH(AO$6,#REF!,0))=0),(INDEX(#REF!,MATCH($B$3&amp;$B35,#REF!,0),MATCH(AO$7,#REF!,0))=0)),"Ok",IF(AND(INDEX(#REF!,MATCH($B$3&amp;$B35,#REF!,0),MATCH(AO$6,#REF!,0))&gt;0,INDEX(#REF!,MATCH($B$3&amp;$B35,#REF!,0),MATCH(AO$7,#REF!,0)&gt;0)),"Ok","Check"))</f>
        <v>#REF!</v>
      </c>
      <c r="AP35" s="20" t="e">
        <f>IF(AND((INDEX(#REF!,MATCH($B$3&amp;$B35,#REF!,0),MATCH(AP$6,#REF!,0))=0),(INDEX(#REF!,MATCH($B$3&amp;$B35,#REF!,0),MATCH(AP$7,#REF!,0))=0)),"Ok",IF(AND(INDEX(#REF!,MATCH($B$3&amp;$B35,#REF!,0),MATCH(AP$6,#REF!,0))&gt;0,INDEX(#REF!,MATCH($B$3&amp;$B35,#REF!,0),MATCH(AP$7,#REF!,0)&gt;0)),"Ok","Check"))</f>
        <v>#REF!</v>
      </c>
    </row>
    <row r="36" spans="1:42" ht="15.75" x14ac:dyDescent="0.25">
      <c r="A36" s="1">
        <v>29</v>
      </c>
      <c r="B36" s="1" t="s">
        <v>31</v>
      </c>
      <c r="C36" s="20" t="e">
        <f>IF(AND((INDEX(#REF!,MATCH($B$3&amp;$B36,#REF!,0),MATCH(C$6,#REF!,0))=0),(INDEX(#REF!,MATCH($B$3&amp;$B36,#REF!,0),MATCH(C$7,#REF!,0))=0)),"Ok",IF(AND(INDEX(#REF!,MATCH($B$3&amp;$B36,#REF!,0),MATCH(C$6,#REF!,0))&gt;0,INDEX(#REF!,MATCH($B$3&amp;$B36,#REF!,0),MATCH(C$7,#REF!,0)&gt;0)),"Ok","Check"))</f>
        <v>#REF!</v>
      </c>
      <c r="D36" s="20" t="e">
        <f>IF(AND((INDEX(#REF!,MATCH($B$3&amp;$B36,#REF!,0),MATCH(D$6,#REF!,0))=0),(INDEX(#REF!,MATCH($B$3&amp;$B36,#REF!,0),MATCH(D$7,#REF!,0))=0)),"Ok",IF(AND(INDEX(#REF!,MATCH($B$3&amp;$B36,#REF!,0),MATCH(D$6,#REF!,0))&gt;0,INDEX(#REF!,MATCH($B$3&amp;$B36,#REF!,0),MATCH(D$7,#REF!,0)&gt;0)),"Ok","Check"))</f>
        <v>#REF!</v>
      </c>
      <c r="E36" s="20" t="e">
        <f>IF(AND((INDEX(#REF!,MATCH($B$3&amp;$B36,#REF!,0),MATCH(E$6,#REF!,0))=0),(INDEX(#REF!,MATCH($B$3&amp;$B36,#REF!,0),MATCH(E$7,#REF!,0))=0)),"Ok",IF(AND(INDEX(#REF!,MATCH($B$3&amp;$B36,#REF!,0),MATCH(E$6,#REF!,0))&gt;0,INDEX(#REF!,MATCH($B$3&amp;$B36,#REF!,0),MATCH(E$7,#REF!,0)&gt;0)),"Ok","Check"))</f>
        <v>#REF!</v>
      </c>
      <c r="F36" s="20" t="e">
        <f>IF(AND((INDEX(#REF!,MATCH($B$3&amp;$B36,#REF!,0),MATCH(F$6,#REF!,0))=0),(INDEX(#REF!,MATCH($B$3&amp;$B36,#REF!,0),MATCH(F$7,#REF!,0))=0)),"Ok",IF(AND(INDEX(#REF!,MATCH($B$3&amp;$B36,#REF!,0),MATCH(F$6,#REF!,0))&gt;0,INDEX(#REF!,MATCH($B$3&amp;$B36,#REF!,0),MATCH(F$7,#REF!,0)&gt;0)),"Ok","Check"))</f>
        <v>#REF!</v>
      </c>
      <c r="G36" s="20" t="e">
        <f>IF(AND((INDEX(#REF!,MATCH($B$3&amp;$B36,#REF!,0),MATCH(G$6,#REF!,0))=0),(INDEX(#REF!,MATCH($B$3&amp;$B36,#REF!,0),MATCH(G$7,#REF!,0))=0)),"Ok",IF(AND(INDEX(#REF!,MATCH($B$3&amp;$B36,#REF!,0),MATCH(G$6,#REF!,0))&gt;0,INDEX(#REF!,MATCH($B$3&amp;$B36,#REF!,0),MATCH(G$7,#REF!,0)&gt;0)),"Ok","Check"))</f>
        <v>#REF!</v>
      </c>
      <c r="H36" s="20" t="e">
        <f>IF(AND((INDEX(#REF!,MATCH($B$3&amp;$B36,#REF!,0),MATCH(H$6,#REF!,0))=0),(INDEX(#REF!,MATCH($B$3&amp;$B36,#REF!,0),MATCH(H$7,#REF!,0))=0)),"Ok",IF(AND(INDEX(#REF!,MATCH($B$3&amp;$B36,#REF!,0),MATCH(H$6,#REF!,0))&gt;0,INDEX(#REF!,MATCH($B$3&amp;$B36,#REF!,0),MATCH(H$7,#REF!,0)&gt;0)),"Ok","Check"))</f>
        <v>#REF!</v>
      </c>
      <c r="I36" s="20" t="e">
        <f>IF(AND((INDEX(#REF!,MATCH($B$3&amp;$B36,#REF!,0),MATCH(I$6,#REF!,0))=0),(INDEX(#REF!,MATCH($B$3&amp;$B36,#REF!,0),MATCH(I$7,#REF!,0))=0)),"Ok",IF(AND(INDEX(#REF!,MATCH($B$3&amp;$B36,#REF!,0),MATCH(I$6,#REF!,0))&gt;0,INDEX(#REF!,MATCH($B$3&amp;$B36,#REF!,0),MATCH(I$7,#REF!,0)&gt;0)),"Ok","Check"))</f>
        <v>#REF!</v>
      </c>
      <c r="J36" s="20" t="e">
        <f>IF(AND((INDEX(#REF!,MATCH($B$3&amp;$B36,#REF!,0),MATCH(J$6,#REF!,0))=0),(INDEX(#REF!,MATCH($B$3&amp;$B36,#REF!,0),MATCH(J$7,#REF!,0))=0)),"Ok",IF(AND(INDEX(#REF!,MATCH($B$3&amp;$B36,#REF!,0),MATCH(J$6,#REF!,0))&gt;0,INDEX(#REF!,MATCH($B$3&amp;$B36,#REF!,0),MATCH(J$7,#REF!,0)&gt;0)),"Ok","Check"))</f>
        <v>#REF!</v>
      </c>
      <c r="K36" s="20" t="e">
        <f>IF(AND((INDEX(#REF!,MATCH($B$3&amp;$B36,#REF!,0),MATCH(K$6,#REF!,0))=0),(INDEX(#REF!,MATCH($B$3&amp;$B36,#REF!,0),MATCH(K$7,#REF!,0))=0)),"Ok",IF(AND(INDEX(#REF!,MATCH($B$3&amp;$B36,#REF!,0),MATCH(K$6,#REF!,0))&gt;0,INDEX(#REF!,MATCH($B$3&amp;$B36,#REF!,0),MATCH(K$7,#REF!,0)&gt;0)),"Ok","Check"))</f>
        <v>#REF!</v>
      </c>
      <c r="L36" s="20" t="e">
        <f>IF(AND((INDEX(#REF!,MATCH($B$3&amp;$B36,#REF!,0),MATCH(L$6,#REF!,0))=0),(INDEX(#REF!,MATCH($B$3&amp;$B36,#REF!,0),MATCH(L$7,#REF!,0))=0)),"Ok",IF(AND(INDEX(#REF!,MATCH($B$3&amp;$B36,#REF!,0),MATCH(L$6,#REF!,0))&gt;0,INDEX(#REF!,MATCH($B$3&amp;$B36,#REF!,0),MATCH(L$7,#REF!,0)&gt;0)),"Ok","Check"))</f>
        <v>#REF!</v>
      </c>
      <c r="M36" s="20" t="e">
        <f t="shared" si="1"/>
        <v>#REF!</v>
      </c>
      <c r="N36" s="22" t="e">
        <f t="shared" si="0"/>
        <v>#REF!</v>
      </c>
      <c r="O36" s="20" t="e">
        <f>IF(AND((INDEX(#REF!,MATCH($B$3&amp;$B36,#REF!,0),MATCH(O$6,#REF!,0))=0),(INDEX(#REF!,MATCH($B$3&amp;$B36,#REF!,0),MATCH(O$7,#REF!,0))=0)),"Ok",IF(AND(INDEX(#REF!,MATCH($B$3&amp;$B36,#REF!,0),MATCH(O$6,#REF!,0))&gt;0,INDEX(#REF!,MATCH($B$3&amp;$B36,#REF!,0),MATCH(O$7,#REF!,0)&gt;0)),"Ok","Check"))</f>
        <v>#REF!</v>
      </c>
      <c r="P36" s="20" t="e">
        <f>IF(AND((INDEX(#REF!,MATCH($B$3&amp;$B36,#REF!,0),MATCH(P$6,#REF!,0))=0),(INDEX(#REF!,MATCH($B$3&amp;$B36,#REF!,0),MATCH(P$7,#REF!,0))=0)),"Ok",IF(AND(INDEX(#REF!,MATCH($B$3&amp;$B36,#REF!,0),MATCH(P$6,#REF!,0))&gt;0,INDEX(#REF!,MATCH($B$3&amp;$B36,#REF!,0),MATCH(P$7,#REF!,0)&gt;0)),"Ok","Check"))</f>
        <v>#REF!</v>
      </c>
      <c r="Q36" s="20" t="e">
        <f>IF(AND((INDEX(#REF!,MATCH($B$3&amp;$B36,#REF!,0),MATCH(Q$6,#REF!,0))=0),(INDEX(#REF!,MATCH($B$3&amp;$B36,#REF!,0),MATCH(Q$7,#REF!,0))=0)),"Ok",IF(AND(INDEX(#REF!,MATCH($B$3&amp;$B36,#REF!,0),MATCH(Q$6,#REF!,0))&gt;0,INDEX(#REF!,MATCH($B$3&amp;$B36,#REF!,0),MATCH(Q$7,#REF!,0)&gt;0)),"Ok","Check"))</f>
        <v>#REF!</v>
      </c>
      <c r="R36" s="20" t="e">
        <f>IF(AND((INDEX(#REF!,MATCH($B$3&amp;$B36,#REF!,0),MATCH(R$6,#REF!,0))=0),(INDEX(#REF!,MATCH($B$3&amp;$B36,#REF!,0),MATCH(R$7,#REF!,0))=0)),"Ok",IF(AND(INDEX(#REF!,MATCH($B$3&amp;$B36,#REF!,0),MATCH(R$6,#REF!,0))&gt;0,INDEX(#REF!,MATCH($B$3&amp;$B36,#REF!,0),MATCH(R$7,#REF!,0)&gt;0)),"Ok","Check"))</f>
        <v>#REF!</v>
      </c>
      <c r="S36" s="20" t="e">
        <f>IF(AND((INDEX(#REF!,MATCH($B$3&amp;$B36,#REF!,0),MATCH(S$6,#REF!,0))=0),(INDEX(#REF!,MATCH($B$3&amp;$B36,#REF!,0),MATCH(S$7,#REF!,0))=0)),"Ok",IF(AND(INDEX(#REF!,MATCH($B$3&amp;$B36,#REF!,0),MATCH(S$6,#REF!,0))&gt;0,INDEX(#REF!,MATCH($B$3&amp;$B36,#REF!,0),MATCH(S$7,#REF!,0)&gt;0)),"Ok","Check"))</f>
        <v>#REF!</v>
      </c>
      <c r="T36" s="20" t="e">
        <f>IF(AND((INDEX(#REF!,MATCH($B$3&amp;$B36,#REF!,0),MATCH(T$6,#REF!,0))=0),(INDEX(#REF!,MATCH($B$3&amp;$B36,#REF!,0),MATCH(T$7,#REF!,0))=0)),"Ok",IF(AND(INDEX(#REF!,MATCH($B$3&amp;$B36,#REF!,0),MATCH(T$6,#REF!,0))&gt;0,INDEX(#REF!,MATCH($B$3&amp;$B36,#REF!,0),MATCH(T$7,#REF!,0)&gt;0)),"Ok","Check"))</f>
        <v>#REF!</v>
      </c>
      <c r="U36" s="20" t="e">
        <f>IF(AND((INDEX(#REF!,MATCH($B$3&amp;$B36,#REF!,0),MATCH(U$6,#REF!,0))=0),(INDEX(#REF!,MATCH($B$3&amp;$B36,#REF!,0),MATCH(U$7,#REF!,0))=0)),"Ok",IF(AND(INDEX(#REF!,MATCH($B$3&amp;$B36,#REF!,0),MATCH(U$6,#REF!,0))&gt;0,INDEX(#REF!,MATCH($B$3&amp;$B36,#REF!,0),MATCH(U$7,#REF!,0)&gt;0)),"Ok","Check"))</f>
        <v>#REF!</v>
      </c>
      <c r="V36" s="20" t="e">
        <f>IF(AND((INDEX(#REF!,MATCH($B$3&amp;$B36,#REF!,0),MATCH(V$6,#REF!,0))=0),(INDEX(#REF!,MATCH($B$3&amp;$B36,#REF!,0),MATCH(V$7,#REF!,0))=0)),"Ok",IF(AND(INDEX(#REF!,MATCH($B$3&amp;$B36,#REF!,0),MATCH(V$6,#REF!,0))&gt;0,INDEX(#REF!,MATCH($B$3&amp;$B36,#REF!,0),MATCH(V$7,#REF!,0)&gt;0)),"Ok","Check"))</f>
        <v>#REF!</v>
      </c>
      <c r="W36" s="20" t="e">
        <f>IF(AND((INDEX(#REF!,MATCH($B$3&amp;$B36,#REF!,0),MATCH(W$6,#REF!,0))=0),(INDEX(#REF!,MATCH($B$3&amp;$B36,#REF!,0),MATCH(W$7,#REF!,0))=0)),"Ok",IF(AND(INDEX(#REF!,MATCH($B$3&amp;$B36,#REF!,0),MATCH(W$6,#REF!,0))&gt;0,INDEX(#REF!,MATCH($B$3&amp;$B36,#REF!,0),MATCH(W$7,#REF!,0)&gt;0)),"Ok","Check"))</f>
        <v>#REF!</v>
      </c>
      <c r="X36" s="20" t="e">
        <f>IF(AND((INDEX(#REF!,MATCH($B$3&amp;$B36,#REF!,0),MATCH(X$6,#REF!,0))=0),(INDEX(#REF!,MATCH($B$3&amp;$B36,#REF!,0),MATCH(X$7,#REF!,0))=0)),"Ok",IF(AND(INDEX(#REF!,MATCH($B$3&amp;$B36,#REF!,0),MATCH(X$6,#REF!,0))&gt;0,INDEX(#REF!,MATCH($B$3&amp;$B36,#REF!,0),MATCH(X$7,#REF!,0)&gt;0)),"Ok","Check"))</f>
        <v>#REF!</v>
      </c>
      <c r="Y36" s="20" t="e">
        <f t="shared" si="2"/>
        <v>#REF!</v>
      </c>
      <c r="Z36" s="22" t="e">
        <f t="shared" si="2"/>
        <v>#REF!</v>
      </c>
      <c r="AA36" s="20" t="e">
        <f>IF(AND((INDEX(#REF!,MATCH($B$3&amp;$B36,#REF!,0),MATCH(AA$6,#REF!,0))=0),(INDEX(#REF!,MATCH($B$3&amp;$B36,#REF!,0),MATCH(AA$7,#REF!,0))=0)),"Ok",IF(AND(INDEX(#REF!,MATCH($B$3&amp;$B36,#REF!,0),MATCH(AA$6,#REF!,0))&gt;0,INDEX(#REF!,MATCH($B$3&amp;$B36,#REF!,0),MATCH(AA$7,#REF!,0)&gt;0)),"Ok","Check"))</f>
        <v>#REF!</v>
      </c>
      <c r="AB36" s="20" t="e">
        <f>IF(AND((INDEX(#REF!,MATCH($B$3&amp;$B36,#REF!,0),MATCH(AB$6,#REF!,0))=0),(INDEX(#REF!,MATCH($B$3&amp;$B36,#REF!,0),MATCH(AB$7,#REF!,0))=0)),"Ok",IF(AND(INDEX(#REF!,MATCH($B$3&amp;$B36,#REF!,0),MATCH(AB$6,#REF!,0))&gt;0,INDEX(#REF!,MATCH($B$3&amp;$B36,#REF!,0),MATCH(AB$7,#REF!,0)&gt;0)),"Ok","Check"))</f>
        <v>#REF!</v>
      </c>
      <c r="AC36" s="20" t="e">
        <f>IF(AND((INDEX(#REF!,MATCH($B$3&amp;$B36,#REF!,0),MATCH(AC$6,#REF!,0))=0),(INDEX(#REF!,MATCH($B$3&amp;$B36,#REF!,0),MATCH(AC$7,#REF!,0))=0)),"Ok",IF(AND(INDEX(#REF!,MATCH($B$3&amp;$B36,#REF!,0),MATCH(AC$6,#REF!,0))&gt;0,INDEX(#REF!,MATCH($B$3&amp;$B36,#REF!,0),MATCH(AC$7,#REF!,0)&gt;0)),"Ok","Check"))</f>
        <v>#REF!</v>
      </c>
      <c r="AD36" s="20" t="e">
        <f>IF(AND((INDEX(#REF!,MATCH($B$3&amp;$B36,#REF!,0),MATCH(AD$6,#REF!,0))=0),(INDEX(#REF!,MATCH($B$3&amp;$B36,#REF!,0),MATCH(AD$7,#REF!,0))=0)),"Ok",IF(AND(INDEX(#REF!,MATCH($B$3&amp;$B36,#REF!,0),MATCH(AD$6,#REF!,0))&gt;0,INDEX(#REF!,MATCH($B$3&amp;$B36,#REF!,0),MATCH(AD$7,#REF!,0)&gt;0)),"Ok","Check"))</f>
        <v>#REF!</v>
      </c>
      <c r="AE36" s="20" t="e">
        <f>IF(AND((INDEX(#REF!,MATCH($B$3&amp;$B36,#REF!,0),MATCH(AE$6,#REF!,0))=0),(INDEX(#REF!,MATCH($B$3&amp;$B36,#REF!,0),MATCH(AE$7,#REF!,0))=0)),"Ok",IF(AND(INDEX(#REF!,MATCH($B$3&amp;$B36,#REF!,0),MATCH(AE$6,#REF!,0))&gt;0,INDEX(#REF!,MATCH($B$3&amp;$B36,#REF!,0),MATCH(AE$7,#REF!,0)&gt;0)),"Ok","Check"))</f>
        <v>#REF!</v>
      </c>
      <c r="AF36" s="20" t="e">
        <f>IF(AND((INDEX(#REF!,MATCH($B$3&amp;$B36,#REF!,0),MATCH(AF$6,#REF!,0))=0),(INDEX(#REF!,MATCH($B$3&amp;$B36,#REF!,0),MATCH(AF$7,#REF!,0))=0)),"Ok",IF(AND(INDEX(#REF!,MATCH($B$3&amp;$B36,#REF!,0),MATCH(AF$6,#REF!,0))&gt;0,INDEX(#REF!,MATCH($B$3&amp;$B36,#REF!,0),MATCH(AF$7,#REF!,0)&gt;0)),"Ok","Check"))</f>
        <v>#REF!</v>
      </c>
      <c r="AG36" s="20" t="e">
        <f>IF(AND((INDEX(#REF!,MATCH($B$3&amp;$B36,#REF!,0),MATCH(AG$6,#REF!,0))=0),(INDEX(#REF!,MATCH($B$3&amp;$B36,#REF!,0),MATCH(AG$7,#REF!,0))=0)),"Ok",IF(AND(INDEX(#REF!,MATCH($B$3&amp;$B36,#REF!,0),MATCH(AG$6,#REF!,0))&gt;0,INDEX(#REF!,MATCH($B$3&amp;$B36,#REF!,0),MATCH(AG$7,#REF!,0)&gt;0)),"Ok","Check"))</f>
        <v>#REF!</v>
      </c>
      <c r="AH36" s="20" t="e">
        <f>IF(AND((INDEX(#REF!,MATCH($B$3&amp;$B36,#REF!,0),MATCH(AH$6,#REF!,0))=0),(INDEX(#REF!,MATCH($B$3&amp;$B36,#REF!,0),MATCH(AH$7,#REF!,0))=0)),"Ok",IF(AND(INDEX(#REF!,MATCH($B$3&amp;$B36,#REF!,0),MATCH(AH$6,#REF!,0))&gt;0,INDEX(#REF!,MATCH($B$3&amp;$B36,#REF!,0),MATCH(AH$7,#REF!,0)&gt;0)),"Ok","Check"))</f>
        <v>#REF!</v>
      </c>
      <c r="AI36" s="20" t="e">
        <f>IF(AND((INDEX(#REF!,MATCH($B$3&amp;$B36,#REF!,0),MATCH(AI$6,#REF!,0))=0),(INDEX(#REF!,MATCH($B$3&amp;$B36,#REF!,0),MATCH(AI$7,#REF!,0))=0)),"Ok",IF(AND(INDEX(#REF!,MATCH($B$3&amp;$B36,#REF!,0),MATCH(AI$6,#REF!,0))&gt;0,INDEX(#REF!,MATCH($B$3&amp;$B36,#REF!,0),MATCH(AI$7,#REF!,0)&gt;0)),"Ok","Check"))</f>
        <v>#REF!</v>
      </c>
      <c r="AJ36" s="20" t="e">
        <f>IF(AND((INDEX(#REF!,MATCH($B$3&amp;$B36,#REF!,0),MATCH(AJ$6,#REF!,0))=0),(INDEX(#REF!,MATCH($B$3&amp;$B36,#REF!,0),MATCH(AJ$7,#REF!,0))=0)),"Ok",IF(AND(INDEX(#REF!,MATCH($B$3&amp;$B36,#REF!,0),MATCH(AJ$6,#REF!,0))&gt;0,INDEX(#REF!,MATCH($B$3&amp;$B36,#REF!,0),MATCH(AJ$7,#REF!,0)&gt;0)),"Ok","Check"))</f>
        <v>#REF!</v>
      </c>
      <c r="AK36" s="20" t="e">
        <f>IF(AND((INDEX(#REF!,MATCH($B$3&amp;$B36,#REF!,0),MATCH(AK$6,#REF!,0))=0),(INDEX(#REF!,MATCH($B$3&amp;$B36,#REF!,0),MATCH(AK$7,#REF!,0))=0)),"Ok",IF(AND(INDEX(#REF!,MATCH($B$3&amp;$B36,#REF!,0),MATCH(AK$6,#REF!,0))&gt;0,INDEX(#REF!,MATCH($B$3&amp;$B36,#REF!,0),MATCH(AK$7,#REF!,0)&gt;0)),"Ok","Check"))</f>
        <v>#REF!</v>
      </c>
      <c r="AL36" s="20" t="e">
        <f>IF(AND((INDEX(#REF!,MATCH($B$3&amp;$B36,#REF!,0),MATCH(AL$6,#REF!,0))=0),(INDEX(#REF!,MATCH($B$3&amp;$B36,#REF!,0),MATCH(AL$7,#REF!,0))=0)),"Ok",IF(AND(INDEX(#REF!,MATCH($B$3&amp;$B36,#REF!,0),MATCH(AL$6,#REF!,0))&gt;0,INDEX(#REF!,MATCH($B$3&amp;$B36,#REF!,0),MATCH(AL$7,#REF!,0)&gt;0)),"Ok","Check"))</f>
        <v>#REF!</v>
      </c>
      <c r="AM36" s="20" t="e">
        <f t="shared" si="3"/>
        <v>#REF!</v>
      </c>
      <c r="AN36" s="21" t="e">
        <f t="shared" si="3"/>
        <v>#REF!</v>
      </c>
      <c r="AO36" s="20" t="e">
        <f>IF(AND((INDEX(#REF!,MATCH($B$3&amp;$B36,#REF!,0),MATCH(AO$6,#REF!,0))=0),(INDEX(#REF!,MATCH($B$3&amp;$B36,#REF!,0),MATCH(AO$7,#REF!,0))=0)),"Ok",IF(AND(INDEX(#REF!,MATCH($B$3&amp;$B36,#REF!,0),MATCH(AO$6,#REF!,0))&gt;0,INDEX(#REF!,MATCH($B$3&amp;$B36,#REF!,0),MATCH(AO$7,#REF!,0)&gt;0)),"Ok","Check"))</f>
        <v>#REF!</v>
      </c>
      <c r="AP36" s="20" t="e">
        <f>IF(AND((INDEX(#REF!,MATCH($B$3&amp;$B36,#REF!,0),MATCH(AP$6,#REF!,0))=0),(INDEX(#REF!,MATCH($B$3&amp;$B36,#REF!,0),MATCH(AP$7,#REF!,0))=0)),"Ok",IF(AND(INDEX(#REF!,MATCH($B$3&amp;$B36,#REF!,0),MATCH(AP$6,#REF!,0))&gt;0,INDEX(#REF!,MATCH($B$3&amp;$B36,#REF!,0),MATCH(AP$7,#REF!,0)&gt;0)),"Ok","Check"))</f>
        <v>#REF!</v>
      </c>
    </row>
    <row r="37" spans="1:42" ht="15.75" x14ac:dyDescent="0.25">
      <c r="A37" s="1">
        <v>30</v>
      </c>
      <c r="B37" s="1" t="s">
        <v>32</v>
      </c>
      <c r="C37" s="20" t="e">
        <f>IF(AND((INDEX(#REF!,MATCH($B$3&amp;$B37,#REF!,0),MATCH(C$6,#REF!,0))=0),(INDEX(#REF!,MATCH($B$3&amp;$B37,#REF!,0),MATCH(C$7,#REF!,0))=0)),"Ok",IF(AND(INDEX(#REF!,MATCH($B$3&amp;$B37,#REF!,0),MATCH(C$6,#REF!,0))&gt;0,INDEX(#REF!,MATCH($B$3&amp;$B37,#REF!,0),MATCH(C$7,#REF!,0)&gt;0)),"Ok","Check"))</f>
        <v>#REF!</v>
      </c>
      <c r="D37" s="20" t="e">
        <f>IF(AND((INDEX(#REF!,MATCH($B$3&amp;$B37,#REF!,0),MATCH(D$6,#REF!,0))=0),(INDEX(#REF!,MATCH($B$3&amp;$B37,#REF!,0),MATCH(D$7,#REF!,0))=0)),"Ok",IF(AND(INDEX(#REF!,MATCH($B$3&amp;$B37,#REF!,0),MATCH(D$6,#REF!,0))&gt;0,INDEX(#REF!,MATCH($B$3&amp;$B37,#REF!,0),MATCH(D$7,#REF!,0)&gt;0)),"Ok","Check"))</f>
        <v>#REF!</v>
      </c>
      <c r="E37" s="20" t="e">
        <f>IF(AND((INDEX(#REF!,MATCH($B$3&amp;$B37,#REF!,0),MATCH(E$6,#REF!,0))=0),(INDEX(#REF!,MATCH($B$3&amp;$B37,#REF!,0),MATCH(E$7,#REF!,0))=0)),"Ok",IF(AND(INDEX(#REF!,MATCH($B$3&amp;$B37,#REF!,0),MATCH(E$6,#REF!,0))&gt;0,INDEX(#REF!,MATCH($B$3&amp;$B37,#REF!,0),MATCH(E$7,#REF!,0)&gt;0)),"Ok","Check"))</f>
        <v>#REF!</v>
      </c>
      <c r="F37" s="20" t="e">
        <f>IF(AND((INDEX(#REF!,MATCH($B$3&amp;$B37,#REF!,0),MATCH(F$6,#REF!,0))=0),(INDEX(#REF!,MATCH($B$3&amp;$B37,#REF!,0),MATCH(F$7,#REF!,0))=0)),"Ok",IF(AND(INDEX(#REF!,MATCH($B$3&amp;$B37,#REF!,0),MATCH(F$6,#REF!,0))&gt;0,INDEX(#REF!,MATCH($B$3&amp;$B37,#REF!,0),MATCH(F$7,#REF!,0)&gt;0)),"Ok","Check"))</f>
        <v>#REF!</v>
      </c>
      <c r="G37" s="20" t="e">
        <f>IF(AND((INDEX(#REF!,MATCH($B$3&amp;$B37,#REF!,0),MATCH(G$6,#REF!,0))=0),(INDEX(#REF!,MATCH($B$3&amp;$B37,#REF!,0),MATCH(G$7,#REF!,0))=0)),"Ok",IF(AND(INDEX(#REF!,MATCH($B$3&amp;$B37,#REF!,0),MATCH(G$6,#REF!,0))&gt;0,INDEX(#REF!,MATCH($B$3&amp;$B37,#REF!,0),MATCH(G$7,#REF!,0)&gt;0)),"Ok","Check"))</f>
        <v>#REF!</v>
      </c>
      <c r="H37" s="20" t="e">
        <f>IF(AND((INDEX(#REF!,MATCH($B$3&amp;$B37,#REF!,0),MATCH(H$6,#REF!,0))=0),(INDEX(#REF!,MATCH($B$3&amp;$B37,#REF!,0),MATCH(H$7,#REF!,0))=0)),"Ok",IF(AND(INDEX(#REF!,MATCH($B$3&amp;$B37,#REF!,0),MATCH(H$6,#REF!,0))&gt;0,INDEX(#REF!,MATCH($B$3&amp;$B37,#REF!,0),MATCH(H$7,#REF!,0)&gt;0)),"Ok","Check"))</f>
        <v>#REF!</v>
      </c>
      <c r="I37" s="20" t="e">
        <f>IF(AND((INDEX(#REF!,MATCH($B$3&amp;$B37,#REF!,0),MATCH(I$6,#REF!,0))=0),(INDEX(#REF!,MATCH($B$3&amp;$B37,#REF!,0),MATCH(I$7,#REF!,0))=0)),"Ok",IF(AND(INDEX(#REF!,MATCH($B$3&amp;$B37,#REF!,0),MATCH(I$6,#REF!,0))&gt;0,INDEX(#REF!,MATCH($B$3&amp;$B37,#REF!,0),MATCH(I$7,#REF!,0)&gt;0)),"Ok","Check"))</f>
        <v>#REF!</v>
      </c>
      <c r="J37" s="20" t="e">
        <f>IF(AND((INDEX(#REF!,MATCH($B$3&amp;$B37,#REF!,0),MATCH(J$6,#REF!,0))=0),(INDEX(#REF!,MATCH($B$3&amp;$B37,#REF!,0),MATCH(J$7,#REF!,0))=0)),"Ok",IF(AND(INDEX(#REF!,MATCH($B$3&amp;$B37,#REF!,0),MATCH(J$6,#REF!,0))&gt;0,INDEX(#REF!,MATCH($B$3&amp;$B37,#REF!,0),MATCH(J$7,#REF!,0)&gt;0)),"Ok","Check"))</f>
        <v>#REF!</v>
      </c>
      <c r="K37" s="20" t="e">
        <f>IF(AND((INDEX(#REF!,MATCH($B$3&amp;$B37,#REF!,0),MATCH(K$6,#REF!,0))=0),(INDEX(#REF!,MATCH($B$3&amp;$B37,#REF!,0),MATCH(K$7,#REF!,0))=0)),"Ok",IF(AND(INDEX(#REF!,MATCH($B$3&amp;$B37,#REF!,0),MATCH(K$6,#REF!,0))&gt;0,INDEX(#REF!,MATCH($B$3&amp;$B37,#REF!,0),MATCH(K$7,#REF!,0)&gt;0)),"Ok","Check"))</f>
        <v>#REF!</v>
      </c>
      <c r="L37" s="20" t="e">
        <f>IF(AND((INDEX(#REF!,MATCH($B$3&amp;$B37,#REF!,0),MATCH(L$6,#REF!,0))=0),(INDEX(#REF!,MATCH($B$3&amp;$B37,#REF!,0),MATCH(L$7,#REF!,0))=0)),"Ok",IF(AND(INDEX(#REF!,MATCH($B$3&amp;$B37,#REF!,0),MATCH(L$6,#REF!,0))&gt;0,INDEX(#REF!,MATCH($B$3&amp;$B37,#REF!,0),MATCH(L$7,#REF!,0)&gt;0)),"Ok","Check"))</f>
        <v>#REF!</v>
      </c>
      <c r="M37" s="20" t="e">
        <f t="shared" si="1"/>
        <v>#REF!</v>
      </c>
      <c r="N37" s="22" t="e">
        <f t="shared" si="0"/>
        <v>#REF!</v>
      </c>
      <c r="O37" s="20" t="e">
        <f>IF(AND((INDEX(#REF!,MATCH($B$3&amp;$B37,#REF!,0),MATCH(O$6,#REF!,0))=0),(INDEX(#REF!,MATCH($B$3&amp;$B37,#REF!,0),MATCH(O$7,#REF!,0))=0)),"Ok",IF(AND(INDEX(#REF!,MATCH($B$3&amp;$B37,#REF!,0),MATCH(O$6,#REF!,0))&gt;0,INDEX(#REF!,MATCH($B$3&amp;$B37,#REF!,0),MATCH(O$7,#REF!,0)&gt;0)),"Ok","Check"))</f>
        <v>#REF!</v>
      </c>
      <c r="P37" s="20" t="e">
        <f>IF(AND((INDEX(#REF!,MATCH($B$3&amp;$B37,#REF!,0),MATCH(P$6,#REF!,0))=0),(INDEX(#REF!,MATCH($B$3&amp;$B37,#REF!,0),MATCH(P$7,#REF!,0))=0)),"Ok",IF(AND(INDEX(#REF!,MATCH($B$3&amp;$B37,#REF!,0),MATCH(P$6,#REF!,0))&gt;0,INDEX(#REF!,MATCH($B$3&amp;$B37,#REF!,0),MATCH(P$7,#REF!,0)&gt;0)),"Ok","Check"))</f>
        <v>#REF!</v>
      </c>
      <c r="Q37" s="20" t="e">
        <f>IF(AND((INDEX(#REF!,MATCH($B$3&amp;$B37,#REF!,0),MATCH(Q$6,#REF!,0))=0),(INDEX(#REF!,MATCH($B$3&amp;$B37,#REF!,0),MATCH(Q$7,#REF!,0))=0)),"Ok",IF(AND(INDEX(#REF!,MATCH($B$3&amp;$B37,#REF!,0),MATCH(Q$6,#REF!,0))&gt;0,INDEX(#REF!,MATCH($B$3&amp;$B37,#REF!,0),MATCH(Q$7,#REF!,0)&gt;0)),"Ok","Check"))</f>
        <v>#REF!</v>
      </c>
      <c r="R37" s="20" t="e">
        <f>IF(AND((INDEX(#REF!,MATCH($B$3&amp;$B37,#REF!,0),MATCH(R$6,#REF!,0))=0),(INDEX(#REF!,MATCH($B$3&amp;$B37,#REF!,0),MATCH(R$7,#REF!,0))=0)),"Ok",IF(AND(INDEX(#REF!,MATCH($B$3&amp;$B37,#REF!,0),MATCH(R$6,#REF!,0))&gt;0,INDEX(#REF!,MATCH($B$3&amp;$B37,#REF!,0),MATCH(R$7,#REF!,0)&gt;0)),"Ok","Check"))</f>
        <v>#REF!</v>
      </c>
      <c r="S37" s="20" t="e">
        <f>IF(AND((INDEX(#REF!,MATCH($B$3&amp;$B37,#REF!,0),MATCH(S$6,#REF!,0))=0),(INDEX(#REF!,MATCH($B$3&amp;$B37,#REF!,0),MATCH(S$7,#REF!,0))=0)),"Ok",IF(AND(INDEX(#REF!,MATCH($B$3&amp;$B37,#REF!,0),MATCH(S$6,#REF!,0))&gt;0,INDEX(#REF!,MATCH($B$3&amp;$B37,#REF!,0),MATCH(S$7,#REF!,0)&gt;0)),"Ok","Check"))</f>
        <v>#REF!</v>
      </c>
      <c r="T37" s="20" t="e">
        <f>IF(AND((INDEX(#REF!,MATCH($B$3&amp;$B37,#REF!,0),MATCH(T$6,#REF!,0))=0),(INDEX(#REF!,MATCH($B$3&amp;$B37,#REF!,0),MATCH(T$7,#REF!,0))=0)),"Ok",IF(AND(INDEX(#REF!,MATCH($B$3&amp;$B37,#REF!,0),MATCH(T$6,#REF!,0))&gt;0,INDEX(#REF!,MATCH($B$3&amp;$B37,#REF!,0),MATCH(T$7,#REF!,0)&gt;0)),"Ok","Check"))</f>
        <v>#REF!</v>
      </c>
      <c r="U37" s="20" t="e">
        <f>IF(AND((INDEX(#REF!,MATCH($B$3&amp;$B37,#REF!,0),MATCH(U$6,#REF!,0))=0),(INDEX(#REF!,MATCH($B$3&amp;$B37,#REF!,0),MATCH(U$7,#REF!,0))=0)),"Ok",IF(AND(INDEX(#REF!,MATCH($B$3&amp;$B37,#REF!,0),MATCH(U$6,#REF!,0))&gt;0,INDEX(#REF!,MATCH($B$3&amp;$B37,#REF!,0),MATCH(U$7,#REF!,0)&gt;0)),"Ok","Check"))</f>
        <v>#REF!</v>
      </c>
      <c r="V37" s="20" t="e">
        <f>IF(AND((INDEX(#REF!,MATCH($B$3&amp;$B37,#REF!,0),MATCH(V$6,#REF!,0))=0),(INDEX(#REF!,MATCH($B$3&amp;$B37,#REF!,0),MATCH(V$7,#REF!,0))=0)),"Ok",IF(AND(INDEX(#REF!,MATCH($B$3&amp;$B37,#REF!,0),MATCH(V$6,#REF!,0))&gt;0,INDEX(#REF!,MATCH($B$3&amp;$B37,#REF!,0),MATCH(V$7,#REF!,0)&gt;0)),"Ok","Check"))</f>
        <v>#REF!</v>
      </c>
      <c r="W37" s="20" t="e">
        <f>IF(AND((INDEX(#REF!,MATCH($B$3&amp;$B37,#REF!,0),MATCH(W$6,#REF!,0))=0),(INDEX(#REF!,MATCH($B$3&amp;$B37,#REF!,0),MATCH(W$7,#REF!,0))=0)),"Ok",IF(AND(INDEX(#REF!,MATCH($B$3&amp;$B37,#REF!,0),MATCH(W$6,#REF!,0))&gt;0,INDEX(#REF!,MATCH($B$3&amp;$B37,#REF!,0),MATCH(W$7,#REF!,0)&gt;0)),"Ok","Check"))</f>
        <v>#REF!</v>
      </c>
      <c r="X37" s="20" t="e">
        <f>IF(AND((INDEX(#REF!,MATCH($B$3&amp;$B37,#REF!,0),MATCH(X$6,#REF!,0))=0),(INDEX(#REF!,MATCH($B$3&amp;$B37,#REF!,0),MATCH(X$7,#REF!,0))=0)),"Ok",IF(AND(INDEX(#REF!,MATCH($B$3&amp;$B37,#REF!,0),MATCH(X$6,#REF!,0))&gt;0,INDEX(#REF!,MATCH($B$3&amp;$B37,#REF!,0),MATCH(X$7,#REF!,0)&gt;0)),"Ok","Check"))</f>
        <v>#REF!</v>
      </c>
      <c r="Y37" s="20" t="e">
        <f t="shared" si="2"/>
        <v>#REF!</v>
      </c>
      <c r="Z37" s="22" t="e">
        <f t="shared" si="2"/>
        <v>#REF!</v>
      </c>
      <c r="AA37" s="20" t="e">
        <f>IF(AND((INDEX(#REF!,MATCH($B$3&amp;$B37,#REF!,0),MATCH(AA$6,#REF!,0))=0),(INDEX(#REF!,MATCH($B$3&amp;$B37,#REF!,0),MATCH(AA$7,#REF!,0))=0)),"Ok",IF(AND(INDEX(#REF!,MATCH($B$3&amp;$B37,#REF!,0),MATCH(AA$6,#REF!,0))&gt;0,INDEX(#REF!,MATCH($B$3&amp;$B37,#REF!,0),MATCH(AA$7,#REF!,0)&gt;0)),"Ok","Check"))</f>
        <v>#REF!</v>
      </c>
      <c r="AB37" s="20" t="e">
        <f>IF(AND((INDEX(#REF!,MATCH($B$3&amp;$B37,#REF!,0),MATCH(AB$6,#REF!,0))=0),(INDEX(#REF!,MATCH($B$3&amp;$B37,#REF!,0),MATCH(AB$7,#REF!,0))=0)),"Ok",IF(AND(INDEX(#REF!,MATCH($B$3&amp;$B37,#REF!,0),MATCH(AB$6,#REF!,0))&gt;0,INDEX(#REF!,MATCH($B$3&amp;$B37,#REF!,0),MATCH(AB$7,#REF!,0)&gt;0)),"Ok","Check"))</f>
        <v>#REF!</v>
      </c>
      <c r="AC37" s="20" t="e">
        <f>IF(AND((INDEX(#REF!,MATCH($B$3&amp;$B37,#REF!,0),MATCH(AC$6,#REF!,0))=0),(INDEX(#REF!,MATCH($B$3&amp;$B37,#REF!,0),MATCH(AC$7,#REF!,0))=0)),"Ok",IF(AND(INDEX(#REF!,MATCH($B$3&amp;$B37,#REF!,0),MATCH(AC$6,#REF!,0))&gt;0,INDEX(#REF!,MATCH($B$3&amp;$B37,#REF!,0),MATCH(AC$7,#REF!,0)&gt;0)),"Ok","Check"))</f>
        <v>#REF!</v>
      </c>
      <c r="AD37" s="20" t="e">
        <f>IF(AND((INDEX(#REF!,MATCH($B$3&amp;$B37,#REF!,0),MATCH(AD$6,#REF!,0))=0),(INDEX(#REF!,MATCH($B$3&amp;$B37,#REF!,0),MATCH(AD$7,#REF!,0))=0)),"Ok",IF(AND(INDEX(#REF!,MATCH($B$3&amp;$B37,#REF!,0),MATCH(AD$6,#REF!,0))&gt;0,INDEX(#REF!,MATCH($B$3&amp;$B37,#REF!,0),MATCH(AD$7,#REF!,0)&gt;0)),"Ok","Check"))</f>
        <v>#REF!</v>
      </c>
      <c r="AE37" s="20" t="e">
        <f>IF(AND((INDEX(#REF!,MATCH($B$3&amp;$B37,#REF!,0),MATCH(AE$6,#REF!,0))=0),(INDEX(#REF!,MATCH($B$3&amp;$B37,#REF!,0),MATCH(AE$7,#REF!,0))=0)),"Ok",IF(AND(INDEX(#REF!,MATCH($B$3&amp;$B37,#REF!,0),MATCH(AE$6,#REF!,0))&gt;0,INDEX(#REF!,MATCH($B$3&amp;$B37,#REF!,0),MATCH(AE$7,#REF!,0)&gt;0)),"Ok","Check"))</f>
        <v>#REF!</v>
      </c>
      <c r="AF37" s="20" t="e">
        <f>IF(AND((INDEX(#REF!,MATCH($B$3&amp;$B37,#REF!,0),MATCH(AF$6,#REF!,0))=0),(INDEX(#REF!,MATCH($B$3&amp;$B37,#REF!,0),MATCH(AF$7,#REF!,0))=0)),"Ok",IF(AND(INDEX(#REF!,MATCH($B$3&amp;$B37,#REF!,0),MATCH(AF$6,#REF!,0))&gt;0,INDEX(#REF!,MATCH($B$3&amp;$B37,#REF!,0),MATCH(AF$7,#REF!,0)&gt;0)),"Ok","Check"))</f>
        <v>#REF!</v>
      </c>
      <c r="AG37" s="20" t="e">
        <f>IF(AND((INDEX(#REF!,MATCH($B$3&amp;$B37,#REF!,0),MATCH(AG$6,#REF!,0))=0),(INDEX(#REF!,MATCH($B$3&amp;$B37,#REF!,0),MATCH(AG$7,#REF!,0))=0)),"Ok",IF(AND(INDEX(#REF!,MATCH($B$3&amp;$B37,#REF!,0),MATCH(AG$6,#REF!,0))&gt;0,INDEX(#REF!,MATCH($B$3&amp;$B37,#REF!,0),MATCH(AG$7,#REF!,0)&gt;0)),"Ok","Check"))</f>
        <v>#REF!</v>
      </c>
      <c r="AH37" s="20" t="e">
        <f>IF(AND((INDEX(#REF!,MATCH($B$3&amp;$B37,#REF!,0),MATCH(AH$6,#REF!,0))=0),(INDEX(#REF!,MATCH($B$3&amp;$B37,#REF!,0),MATCH(AH$7,#REF!,0))=0)),"Ok",IF(AND(INDEX(#REF!,MATCH($B$3&amp;$B37,#REF!,0),MATCH(AH$6,#REF!,0))&gt;0,INDEX(#REF!,MATCH($B$3&amp;$B37,#REF!,0),MATCH(AH$7,#REF!,0)&gt;0)),"Ok","Check"))</f>
        <v>#REF!</v>
      </c>
      <c r="AI37" s="20" t="e">
        <f>IF(AND((INDEX(#REF!,MATCH($B$3&amp;$B37,#REF!,0),MATCH(AI$6,#REF!,0))=0),(INDEX(#REF!,MATCH($B$3&amp;$B37,#REF!,0),MATCH(AI$7,#REF!,0))=0)),"Ok",IF(AND(INDEX(#REF!,MATCH($B$3&amp;$B37,#REF!,0),MATCH(AI$6,#REF!,0))&gt;0,INDEX(#REF!,MATCH($B$3&amp;$B37,#REF!,0),MATCH(AI$7,#REF!,0)&gt;0)),"Ok","Check"))</f>
        <v>#REF!</v>
      </c>
      <c r="AJ37" s="20" t="e">
        <f>IF(AND((INDEX(#REF!,MATCH($B$3&amp;$B37,#REF!,0),MATCH(AJ$6,#REF!,0))=0),(INDEX(#REF!,MATCH($B$3&amp;$B37,#REF!,0),MATCH(AJ$7,#REF!,0))=0)),"Ok",IF(AND(INDEX(#REF!,MATCH($B$3&amp;$B37,#REF!,0),MATCH(AJ$6,#REF!,0))&gt;0,INDEX(#REF!,MATCH($B$3&amp;$B37,#REF!,0),MATCH(AJ$7,#REF!,0)&gt;0)),"Ok","Check"))</f>
        <v>#REF!</v>
      </c>
      <c r="AK37" s="20" t="e">
        <f>IF(AND((INDEX(#REF!,MATCH($B$3&amp;$B37,#REF!,0),MATCH(AK$6,#REF!,0))=0),(INDEX(#REF!,MATCH($B$3&amp;$B37,#REF!,0),MATCH(AK$7,#REF!,0))=0)),"Ok",IF(AND(INDEX(#REF!,MATCH($B$3&amp;$B37,#REF!,0),MATCH(AK$6,#REF!,0))&gt;0,INDEX(#REF!,MATCH($B$3&amp;$B37,#REF!,0),MATCH(AK$7,#REF!,0)&gt;0)),"Ok","Check"))</f>
        <v>#REF!</v>
      </c>
      <c r="AL37" s="20" t="e">
        <f>IF(AND((INDEX(#REF!,MATCH($B$3&amp;$B37,#REF!,0),MATCH(AL$6,#REF!,0))=0),(INDEX(#REF!,MATCH($B$3&amp;$B37,#REF!,0),MATCH(AL$7,#REF!,0))=0)),"Ok",IF(AND(INDEX(#REF!,MATCH($B$3&amp;$B37,#REF!,0),MATCH(AL$6,#REF!,0))&gt;0,INDEX(#REF!,MATCH($B$3&amp;$B37,#REF!,0),MATCH(AL$7,#REF!,0)&gt;0)),"Ok","Check"))</f>
        <v>#REF!</v>
      </c>
      <c r="AM37" s="20" t="e">
        <f t="shared" si="3"/>
        <v>#REF!</v>
      </c>
      <c r="AN37" s="21" t="e">
        <f t="shared" si="3"/>
        <v>#REF!</v>
      </c>
      <c r="AO37" s="20" t="e">
        <f>IF(AND((INDEX(#REF!,MATCH($B$3&amp;$B37,#REF!,0),MATCH(AO$6,#REF!,0))=0),(INDEX(#REF!,MATCH($B$3&amp;$B37,#REF!,0),MATCH(AO$7,#REF!,0))=0)),"Ok",IF(AND(INDEX(#REF!,MATCH($B$3&amp;$B37,#REF!,0),MATCH(AO$6,#REF!,0))&gt;0,INDEX(#REF!,MATCH($B$3&amp;$B37,#REF!,0),MATCH(AO$7,#REF!,0)&gt;0)),"Ok","Check"))</f>
        <v>#REF!</v>
      </c>
      <c r="AP37" s="20" t="e">
        <f>IF(AND((INDEX(#REF!,MATCH($B$3&amp;$B37,#REF!,0),MATCH(AP$6,#REF!,0))=0),(INDEX(#REF!,MATCH($B$3&amp;$B37,#REF!,0),MATCH(AP$7,#REF!,0))=0)),"Ok",IF(AND(INDEX(#REF!,MATCH($B$3&amp;$B37,#REF!,0),MATCH(AP$6,#REF!,0))&gt;0,INDEX(#REF!,MATCH($B$3&amp;$B37,#REF!,0),MATCH(AP$7,#REF!,0)&gt;0)),"Ok","Check"))</f>
        <v>#REF!</v>
      </c>
    </row>
    <row r="38" spans="1:42" ht="15.75" x14ac:dyDescent="0.25">
      <c r="A38" s="1">
        <v>31</v>
      </c>
      <c r="B38" s="1" t="s">
        <v>33</v>
      </c>
      <c r="C38" s="20" t="e">
        <f>IF(AND((INDEX(#REF!,MATCH($B$3&amp;$B38,#REF!,0),MATCH(C$6,#REF!,0))=0),(INDEX(#REF!,MATCH($B$3&amp;$B38,#REF!,0),MATCH(C$7,#REF!,0))=0)),"Ok",IF(AND(INDEX(#REF!,MATCH($B$3&amp;$B38,#REF!,0),MATCH(C$6,#REF!,0))&gt;0,INDEX(#REF!,MATCH($B$3&amp;$B38,#REF!,0),MATCH(C$7,#REF!,0)&gt;0)),"Ok","Check"))</f>
        <v>#REF!</v>
      </c>
      <c r="D38" s="20" t="e">
        <f>IF(AND((INDEX(#REF!,MATCH($B$3&amp;$B38,#REF!,0),MATCH(D$6,#REF!,0))=0),(INDEX(#REF!,MATCH($B$3&amp;$B38,#REF!,0),MATCH(D$7,#REF!,0))=0)),"Ok",IF(AND(INDEX(#REF!,MATCH($B$3&amp;$B38,#REF!,0),MATCH(D$6,#REF!,0))&gt;0,INDEX(#REF!,MATCH($B$3&amp;$B38,#REF!,0),MATCH(D$7,#REF!,0)&gt;0)),"Ok","Check"))</f>
        <v>#REF!</v>
      </c>
      <c r="E38" s="20" t="e">
        <f>IF(AND((INDEX(#REF!,MATCH($B$3&amp;$B38,#REF!,0),MATCH(E$6,#REF!,0))=0),(INDEX(#REF!,MATCH($B$3&amp;$B38,#REF!,0),MATCH(E$7,#REF!,0))=0)),"Ok",IF(AND(INDEX(#REF!,MATCH($B$3&amp;$B38,#REF!,0),MATCH(E$6,#REF!,0))&gt;0,INDEX(#REF!,MATCH($B$3&amp;$B38,#REF!,0),MATCH(E$7,#REF!,0)&gt;0)),"Ok","Check"))</f>
        <v>#REF!</v>
      </c>
      <c r="F38" s="20" t="e">
        <f>IF(AND((INDEX(#REF!,MATCH($B$3&amp;$B38,#REF!,0),MATCH(F$6,#REF!,0))=0),(INDEX(#REF!,MATCH($B$3&amp;$B38,#REF!,0),MATCH(F$7,#REF!,0))=0)),"Ok",IF(AND(INDEX(#REF!,MATCH($B$3&amp;$B38,#REF!,0),MATCH(F$6,#REF!,0))&gt;0,INDEX(#REF!,MATCH($B$3&amp;$B38,#REF!,0),MATCH(F$7,#REF!,0)&gt;0)),"Ok","Check"))</f>
        <v>#REF!</v>
      </c>
      <c r="G38" s="20" t="e">
        <f>IF(AND((INDEX(#REF!,MATCH($B$3&amp;$B38,#REF!,0),MATCH(G$6,#REF!,0))=0),(INDEX(#REF!,MATCH($B$3&amp;$B38,#REF!,0),MATCH(G$7,#REF!,0))=0)),"Ok",IF(AND(INDEX(#REF!,MATCH($B$3&amp;$B38,#REF!,0),MATCH(G$6,#REF!,0))&gt;0,INDEX(#REF!,MATCH($B$3&amp;$B38,#REF!,0),MATCH(G$7,#REF!,0)&gt;0)),"Ok","Check"))</f>
        <v>#REF!</v>
      </c>
      <c r="H38" s="20" t="e">
        <f>IF(AND((INDEX(#REF!,MATCH($B$3&amp;$B38,#REF!,0),MATCH(H$6,#REF!,0))=0),(INDEX(#REF!,MATCH($B$3&amp;$B38,#REF!,0),MATCH(H$7,#REF!,0))=0)),"Ok",IF(AND(INDEX(#REF!,MATCH($B$3&amp;$B38,#REF!,0),MATCH(H$6,#REF!,0))&gt;0,INDEX(#REF!,MATCH($B$3&amp;$B38,#REF!,0),MATCH(H$7,#REF!,0)&gt;0)),"Ok","Check"))</f>
        <v>#REF!</v>
      </c>
      <c r="I38" s="20" t="e">
        <f>IF(AND((INDEX(#REF!,MATCH($B$3&amp;$B38,#REF!,0),MATCH(I$6,#REF!,0))=0),(INDEX(#REF!,MATCH($B$3&amp;$B38,#REF!,0),MATCH(I$7,#REF!,0))=0)),"Ok",IF(AND(INDEX(#REF!,MATCH($B$3&amp;$B38,#REF!,0),MATCH(I$6,#REF!,0))&gt;0,INDEX(#REF!,MATCH($B$3&amp;$B38,#REF!,0),MATCH(I$7,#REF!,0)&gt;0)),"Ok","Check"))</f>
        <v>#REF!</v>
      </c>
      <c r="J38" s="20" t="e">
        <f>IF(AND((INDEX(#REF!,MATCH($B$3&amp;$B38,#REF!,0),MATCH(J$6,#REF!,0))=0),(INDEX(#REF!,MATCH($B$3&amp;$B38,#REF!,0),MATCH(J$7,#REF!,0))=0)),"Ok",IF(AND(INDEX(#REF!,MATCH($B$3&amp;$B38,#REF!,0),MATCH(J$6,#REF!,0))&gt;0,INDEX(#REF!,MATCH($B$3&amp;$B38,#REF!,0),MATCH(J$7,#REF!,0)&gt;0)),"Ok","Check"))</f>
        <v>#REF!</v>
      </c>
      <c r="K38" s="20" t="e">
        <f>IF(AND((INDEX(#REF!,MATCH($B$3&amp;$B38,#REF!,0),MATCH(K$6,#REF!,0))=0),(INDEX(#REF!,MATCH($B$3&amp;$B38,#REF!,0),MATCH(K$7,#REF!,0))=0)),"Ok",IF(AND(INDEX(#REF!,MATCH($B$3&amp;$B38,#REF!,0),MATCH(K$6,#REF!,0))&gt;0,INDEX(#REF!,MATCH($B$3&amp;$B38,#REF!,0),MATCH(K$7,#REF!,0)&gt;0)),"Ok","Check"))</f>
        <v>#REF!</v>
      </c>
      <c r="L38" s="20" t="e">
        <f>IF(AND((INDEX(#REF!,MATCH($B$3&amp;$B38,#REF!,0),MATCH(L$6,#REF!,0))=0),(INDEX(#REF!,MATCH($B$3&amp;$B38,#REF!,0),MATCH(L$7,#REF!,0))=0)),"Ok",IF(AND(INDEX(#REF!,MATCH($B$3&amp;$B38,#REF!,0),MATCH(L$6,#REF!,0))&gt;0,INDEX(#REF!,MATCH($B$3&amp;$B38,#REF!,0),MATCH(L$7,#REF!,0)&gt;0)),"Ok","Check"))</f>
        <v>#REF!</v>
      </c>
      <c r="M38" s="20" t="e">
        <f t="shared" si="1"/>
        <v>#REF!</v>
      </c>
      <c r="N38" s="22" t="e">
        <f t="shared" si="0"/>
        <v>#REF!</v>
      </c>
      <c r="O38" s="20" t="e">
        <f>IF(AND((INDEX(#REF!,MATCH($B$3&amp;$B38,#REF!,0),MATCH(O$6,#REF!,0))=0),(INDEX(#REF!,MATCH($B$3&amp;$B38,#REF!,0),MATCH(O$7,#REF!,0))=0)),"Ok",IF(AND(INDEX(#REF!,MATCH($B$3&amp;$B38,#REF!,0),MATCH(O$6,#REF!,0))&gt;0,INDEX(#REF!,MATCH($B$3&amp;$B38,#REF!,0),MATCH(O$7,#REF!,0)&gt;0)),"Ok","Check"))</f>
        <v>#REF!</v>
      </c>
      <c r="P38" s="20" t="e">
        <f>IF(AND((INDEX(#REF!,MATCH($B$3&amp;$B38,#REF!,0),MATCH(P$6,#REF!,0))=0),(INDEX(#REF!,MATCH($B$3&amp;$B38,#REF!,0),MATCH(P$7,#REF!,0))=0)),"Ok",IF(AND(INDEX(#REF!,MATCH($B$3&amp;$B38,#REF!,0),MATCH(P$6,#REF!,0))&gt;0,INDEX(#REF!,MATCH($B$3&amp;$B38,#REF!,0),MATCH(P$7,#REF!,0)&gt;0)),"Ok","Check"))</f>
        <v>#REF!</v>
      </c>
      <c r="Q38" s="20" t="e">
        <f>IF(AND((INDEX(#REF!,MATCH($B$3&amp;$B38,#REF!,0),MATCH(Q$6,#REF!,0))=0),(INDEX(#REF!,MATCH($B$3&amp;$B38,#REF!,0),MATCH(Q$7,#REF!,0))=0)),"Ok",IF(AND(INDEX(#REF!,MATCH($B$3&amp;$B38,#REF!,0),MATCH(Q$6,#REF!,0))&gt;0,INDEX(#REF!,MATCH($B$3&amp;$B38,#REF!,0),MATCH(Q$7,#REF!,0)&gt;0)),"Ok","Check"))</f>
        <v>#REF!</v>
      </c>
      <c r="R38" s="20" t="e">
        <f>IF(AND((INDEX(#REF!,MATCH($B$3&amp;$B38,#REF!,0),MATCH(R$6,#REF!,0))=0),(INDEX(#REF!,MATCH($B$3&amp;$B38,#REF!,0),MATCH(R$7,#REF!,0))=0)),"Ok",IF(AND(INDEX(#REF!,MATCH($B$3&amp;$B38,#REF!,0),MATCH(R$6,#REF!,0))&gt;0,INDEX(#REF!,MATCH($B$3&amp;$B38,#REF!,0),MATCH(R$7,#REF!,0)&gt;0)),"Ok","Check"))</f>
        <v>#REF!</v>
      </c>
      <c r="S38" s="20" t="e">
        <f>IF(AND((INDEX(#REF!,MATCH($B$3&amp;$B38,#REF!,0),MATCH(S$6,#REF!,0))=0),(INDEX(#REF!,MATCH($B$3&amp;$B38,#REF!,0),MATCH(S$7,#REF!,0))=0)),"Ok",IF(AND(INDEX(#REF!,MATCH($B$3&amp;$B38,#REF!,0),MATCH(S$6,#REF!,0))&gt;0,INDEX(#REF!,MATCH($B$3&amp;$B38,#REF!,0),MATCH(S$7,#REF!,0)&gt;0)),"Ok","Check"))</f>
        <v>#REF!</v>
      </c>
      <c r="T38" s="20" t="e">
        <f>IF(AND((INDEX(#REF!,MATCH($B$3&amp;$B38,#REF!,0),MATCH(T$6,#REF!,0))=0),(INDEX(#REF!,MATCH($B$3&amp;$B38,#REF!,0),MATCH(T$7,#REF!,0))=0)),"Ok",IF(AND(INDEX(#REF!,MATCH($B$3&amp;$B38,#REF!,0),MATCH(T$6,#REF!,0))&gt;0,INDEX(#REF!,MATCH($B$3&amp;$B38,#REF!,0),MATCH(T$7,#REF!,0)&gt;0)),"Ok","Check"))</f>
        <v>#REF!</v>
      </c>
      <c r="U38" s="20" t="e">
        <f>IF(AND((INDEX(#REF!,MATCH($B$3&amp;$B38,#REF!,0),MATCH(U$6,#REF!,0))=0),(INDEX(#REF!,MATCH($B$3&amp;$B38,#REF!,0),MATCH(U$7,#REF!,0))=0)),"Ok",IF(AND(INDEX(#REF!,MATCH($B$3&amp;$B38,#REF!,0),MATCH(U$6,#REF!,0))&gt;0,INDEX(#REF!,MATCH($B$3&amp;$B38,#REF!,0),MATCH(U$7,#REF!,0)&gt;0)),"Ok","Check"))</f>
        <v>#REF!</v>
      </c>
      <c r="V38" s="20" t="e">
        <f>IF(AND((INDEX(#REF!,MATCH($B$3&amp;$B38,#REF!,0),MATCH(V$6,#REF!,0))=0),(INDEX(#REF!,MATCH($B$3&amp;$B38,#REF!,0),MATCH(V$7,#REF!,0))=0)),"Ok",IF(AND(INDEX(#REF!,MATCH($B$3&amp;$B38,#REF!,0),MATCH(V$6,#REF!,0))&gt;0,INDEX(#REF!,MATCH($B$3&amp;$B38,#REF!,0),MATCH(V$7,#REF!,0)&gt;0)),"Ok","Check"))</f>
        <v>#REF!</v>
      </c>
      <c r="W38" s="20" t="e">
        <f>IF(AND((INDEX(#REF!,MATCH($B$3&amp;$B38,#REF!,0),MATCH(W$6,#REF!,0))=0),(INDEX(#REF!,MATCH($B$3&amp;$B38,#REF!,0),MATCH(W$7,#REF!,0))=0)),"Ok",IF(AND(INDEX(#REF!,MATCH($B$3&amp;$B38,#REF!,0),MATCH(W$6,#REF!,0))&gt;0,INDEX(#REF!,MATCH($B$3&amp;$B38,#REF!,0),MATCH(W$7,#REF!,0)&gt;0)),"Ok","Check"))</f>
        <v>#REF!</v>
      </c>
      <c r="X38" s="20" t="e">
        <f>IF(AND((INDEX(#REF!,MATCH($B$3&amp;$B38,#REF!,0),MATCH(X$6,#REF!,0))=0),(INDEX(#REF!,MATCH($B$3&amp;$B38,#REF!,0),MATCH(X$7,#REF!,0))=0)),"Ok",IF(AND(INDEX(#REF!,MATCH($B$3&amp;$B38,#REF!,0),MATCH(X$6,#REF!,0))&gt;0,INDEX(#REF!,MATCH($B$3&amp;$B38,#REF!,0),MATCH(X$7,#REF!,0)&gt;0)),"Ok","Check"))</f>
        <v>#REF!</v>
      </c>
      <c r="Y38" s="20" t="e">
        <f t="shared" si="2"/>
        <v>#REF!</v>
      </c>
      <c r="Z38" s="22" t="e">
        <f t="shared" si="2"/>
        <v>#REF!</v>
      </c>
      <c r="AA38" s="20" t="e">
        <f>IF(AND((INDEX(#REF!,MATCH($B$3&amp;$B38,#REF!,0),MATCH(AA$6,#REF!,0))=0),(INDEX(#REF!,MATCH($B$3&amp;$B38,#REF!,0),MATCH(AA$7,#REF!,0))=0)),"Ok",IF(AND(INDEX(#REF!,MATCH($B$3&amp;$B38,#REF!,0),MATCH(AA$6,#REF!,0))&gt;0,INDEX(#REF!,MATCH($B$3&amp;$B38,#REF!,0),MATCH(AA$7,#REF!,0)&gt;0)),"Ok","Check"))</f>
        <v>#REF!</v>
      </c>
      <c r="AB38" s="20" t="e">
        <f>IF(AND((INDEX(#REF!,MATCH($B$3&amp;$B38,#REF!,0),MATCH(AB$6,#REF!,0))=0),(INDEX(#REF!,MATCH($B$3&amp;$B38,#REF!,0),MATCH(AB$7,#REF!,0))=0)),"Ok",IF(AND(INDEX(#REF!,MATCH($B$3&amp;$B38,#REF!,0),MATCH(AB$6,#REF!,0))&gt;0,INDEX(#REF!,MATCH($B$3&amp;$B38,#REF!,0),MATCH(AB$7,#REF!,0)&gt;0)),"Ok","Check"))</f>
        <v>#REF!</v>
      </c>
      <c r="AC38" s="20" t="e">
        <f>IF(AND((INDEX(#REF!,MATCH($B$3&amp;$B38,#REF!,0),MATCH(AC$6,#REF!,0))=0),(INDEX(#REF!,MATCH($B$3&amp;$B38,#REF!,0),MATCH(AC$7,#REF!,0))=0)),"Ok",IF(AND(INDEX(#REF!,MATCH($B$3&amp;$B38,#REF!,0),MATCH(AC$6,#REF!,0))&gt;0,INDEX(#REF!,MATCH($B$3&amp;$B38,#REF!,0),MATCH(AC$7,#REF!,0)&gt;0)),"Ok","Check"))</f>
        <v>#REF!</v>
      </c>
      <c r="AD38" s="20" t="e">
        <f>IF(AND((INDEX(#REF!,MATCH($B$3&amp;$B38,#REF!,0),MATCH(AD$6,#REF!,0))=0),(INDEX(#REF!,MATCH($B$3&amp;$B38,#REF!,0),MATCH(AD$7,#REF!,0))=0)),"Ok",IF(AND(INDEX(#REF!,MATCH($B$3&amp;$B38,#REF!,0),MATCH(AD$6,#REF!,0))&gt;0,INDEX(#REF!,MATCH($B$3&amp;$B38,#REF!,0),MATCH(AD$7,#REF!,0)&gt;0)),"Ok","Check"))</f>
        <v>#REF!</v>
      </c>
      <c r="AE38" s="20" t="e">
        <f>IF(AND((INDEX(#REF!,MATCH($B$3&amp;$B38,#REF!,0),MATCH(AE$6,#REF!,0))=0),(INDEX(#REF!,MATCH($B$3&amp;$B38,#REF!,0),MATCH(AE$7,#REF!,0))=0)),"Ok",IF(AND(INDEX(#REF!,MATCH($B$3&amp;$B38,#REF!,0),MATCH(AE$6,#REF!,0))&gt;0,INDEX(#REF!,MATCH($B$3&amp;$B38,#REF!,0),MATCH(AE$7,#REF!,0)&gt;0)),"Ok","Check"))</f>
        <v>#REF!</v>
      </c>
      <c r="AF38" s="20" t="e">
        <f>IF(AND((INDEX(#REF!,MATCH($B$3&amp;$B38,#REF!,0),MATCH(AF$6,#REF!,0))=0),(INDEX(#REF!,MATCH($B$3&amp;$B38,#REF!,0),MATCH(AF$7,#REF!,0))=0)),"Ok",IF(AND(INDEX(#REF!,MATCH($B$3&amp;$B38,#REF!,0),MATCH(AF$6,#REF!,0))&gt;0,INDEX(#REF!,MATCH($B$3&amp;$B38,#REF!,0),MATCH(AF$7,#REF!,0)&gt;0)),"Ok","Check"))</f>
        <v>#REF!</v>
      </c>
      <c r="AG38" s="20" t="e">
        <f>IF(AND((INDEX(#REF!,MATCH($B$3&amp;$B38,#REF!,0),MATCH(AG$6,#REF!,0))=0),(INDEX(#REF!,MATCH($B$3&amp;$B38,#REF!,0),MATCH(AG$7,#REF!,0))=0)),"Ok",IF(AND(INDEX(#REF!,MATCH($B$3&amp;$B38,#REF!,0),MATCH(AG$6,#REF!,0))&gt;0,INDEX(#REF!,MATCH($B$3&amp;$B38,#REF!,0),MATCH(AG$7,#REF!,0)&gt;0)),"Ok","Check"))</f>
        <v>#REF!</v>
      </c>
      <c r="AH38" s="20" t="e">
        <f>IF(AND((INDEX(#REF!,MATCH($B$3&amp;$B38,#REF!,0),MATCH(AH$6,#REF!,0))=0),(INDEX(#REF!,MATCH($B$3&amp;$B38,#REF!,0),MATCH(AH$7,#REF!,0))=0)),"Ok",IF(AND(INDEX(#REF!,MATCH($B$3&amp;$B38,#REF!,0),MATCH(AH$6,#REF!,0))&gt;0,INDEX(#REF!,MATCH($B$3&amp;$B38,#REF!,0),MATCH(AH$7,#REF!,0)&gt;0)),"Ok","Check"))</f>
        <v>#REF!</v>
      </c>
      <c r="AI38" s="20" t="e">
        <f>IF(AND((INDEX(#REF!,MATCH($B$3&amp;$B38,#REF!,0),MATCH(AI$6,#REF!,0))=0),(INDEX(#REF!,MATCH($B$3&amp;$B38,#REF!,0),MATCH(AI$7,#REF!,0))=0)),"Ok",IF(AND(INDEX(#REF!,MATCH($B$3&amp;$B38,#REF!,0),MATCH(AI$6,#REF!,0))&gt;0,INDEX(#REF!,MATCH($B$3&amp;$B38,#REF!,0),MATCH(AI$7,#REF!,0)&gt;0)),"Ok","Check"))</f>
        <v>#REF!</v>
      </c>
      <c r="AJ38" s="20" t="e">
        <f>IF(AND((INDEX(#REF!,MATCH($B$3&amp;$B38,#REF!,0),MATCH(AJ$6,#REF!,0))=0),(INDEX(#REF!,MATCH($B$3&amp;$B38,#REF!,0),MATCH(AJ$7,#REF!,0))=0)),"Ok",IF(AND(INDEX(#REF!,MATCH($B$3&amp;$B38,#REF!,0),MATCH(AJ$6,#REF!,0))&gt;0,INDEX(#REF!,MATCH($B$3&amp;$B38,#REF!,0),MATCH(AJ$7,#REF!,0)&gt;0)),"Ok","Check"))</f>
        <v>#REF!</v>
      </c>
      <c r="AK38" s="20" t="e">
        <f>IF(AND((INDEX(#REF!,MATCH($B$3&amp;$B38,#REF!,0),MATCH(AK$6,#REF!,0))=0),(INDEX(#REF!,MATCH($B$3&amp;$B38,#REF!,0),MATCH(AK$7,#REF!,0))=0)),"Ok",IF(AND(INDEX(#REF!,MATCH($B$3&amp;$B38,#REF!,0),MATCH(AK$6,#REF!,0))&gt;0,INDEX(#REF!,MATCH($B$3&amp;$B38,#REF!,0),MATCH(AK$7,#REF!,0)&gt;0)),"Ok","Check"))</f>
        <v>#REF!</v>
      </c>
      <c r="AL38" s="20" t="e">
        <f>IF(AND((INDEX(#REF!,MATCH($B$3&amp;$B38,#REF!,0),MATCH(AL$6,#REF!,0))=0),(INDEX(#REF!,MATCH($B$3&amp;$B38,#REF!,0),MATCH(AL$7,#REF!,0))=0)),"Ok",IF(AND(INDEX(#REF!,MATCH($B$3&amp;$B38,#REF!,0),MATCH(AL$6,#REF!,0))&gt;0,INDEX(#REF!,MATCH($B$3&amp;$B38,#REF!,0),MATCH(AL$7,#REF!,0)&gt;0)),"Ok","Check"))</f>
        <v>#REF!</v>
      </c>
      <c r="AM38" s="20" t="e">
        <f t="shared" si="3"/>
        <v>#REF!</v>
      </c>
      <c r="AN38" s="21" t="e">
        <f t="shared" si="3"/>
        <v>#REF!</v>
      </c>
      <c r="AO38" s="20" t="e">
        <f>IF(AND((INDEX(#REF!,MATCH($B$3&amp;$B38,#REF!,0),MATCH(AO$6,#REF!,0))=0),(INDEX(#REF!,MATCH($B$3&amp;$B38,#REF!,0),MATCH(AO$7,#REF!,0))=0)),"Ok",IF(AND(INDEX(#REF!,MATCH($B$3&amp;$B38,#REF!,0),MATCH(AO$6,#REF!,0))&gt;0,INDEX(#REF!,MATCH($B$3&amp;$B38,#REF!,0),MATCH(AO$7,#REF!,0)&gt;0)),"Ok","Check"))</f>
        <v>#REF!</v>
      </c>
      <c r="AP38" s="20" t="e">
        <f>IF(AND((INDEX(#REF!,MATCH($B$3&amp;$B38,#REF!,0),MATCH(AP$6,#REF!,0))=0),(INDEX(#REF!,MATCH($B$3&amp;$B38,#REF!,0),MATCH(AP$7,#REF!,0))=0)),"Ok",IF(AND(INDEX(#REF!,MATCH($B$3&amp;$B38,#REF!,0),MATCH(AP$6,#REF!,0))&gt;0,INDEX(#REF!,MATCH($B$3&amp;$B38,#REF!,0),MATCH(AP$7,#REF!,0)&gt;0)),"Ok","Check"))</f>
        <v>#REF!</v>
      </c>
    </row>
    <row r="39" spans="1:42" ht="15.75" x14ac:dyDescent="0.25">
      <c r="A39" s="1">
        <v>32</v>
      </c>
      <c r="B39" s="1" t="s">
        <v>34</v>
      </c>
      <c r="C39" s="20" t="e">
        <f>IF(AND((INDEX(#REF!,MATCH($B$3&amp;$B39,#REF!,0),MATCH(C$6,#REF!,0))=0),(INDEX(#REF!,MATCH($B$3&amp;$B39,#REF!,0),MATCH(C$7,#REF!,0))=0)),"Ok",IF(AND(INDEX(#REF!,MATCH($B$3&amp;$B39,#REF!,0),MATCH(C$6,#REF!,0))&gt;0,INDEX(#REF!,MATCH($B$3&amp;$B39,#REF!,0),MATCH(C$7,#REF!,0)&gt;0)),"Ok","Check"))</f>
        <v>#REF!</v>
      </c>
      <c r="D39" s="20" t="e">
        <f>IF(AND((INDEX(#REF!,MATCH($B$3&amp;$B39,#REF!,0),MATCH(D$6,#REF!,0))=0),(INDEX(#REF!,MATCH($B$3&amp;$B39,#REF!,0),MATCH(D$7,#REF!,0))=0)),"Ok",IF(AND(INDEX(#REF!,MATCH($B$3&amp;$B39,#REF!,0),MATCH(D$6,#REF!,0))&gt;0,INDEX(#REF!,MATCH($B$3&amp;$B39,#REF!,0),MATCH(D$7,#REF!,0)&gt;0)),"Ok","Check"))</f>
        <v>#REF!</v>
      </c>
      <c r="E39" s="20" t="e">
        <f>IF(AND((INDEX(#REF!,MATCH($B$3&amp;$B39,#REF!,0),MATCH(E$6,#REF!,0))=0),(INDEX(#REF!,MATCH($B$3&amp;$B39,#REF!,0),MATCH(E$7,#REF!,0))=0)),"Ok",IF(AND(INDEX(#REF!,MATCH($B$3&amp;$B39,#REF!,0),MATCH(E$6,#REF!,0))&gt;0,INDEX(#REF!,MATCH($B$3&amp;$B39,#REF!,0),MATCH(E$7,#REF!,0)&gt;0)),"Ok","Check"))</f>
        <v>#REF!</v>
      </c>
      <c r="F39" s="20" t="e">
        <f>IF(AND((INDEX(#REF!,MATCH($B$3&amp;$B39,#REF!,0),MATCH(F$6,#REF!,0))=0),(INDEX(#REF!,MATCH($B$3&amp;$B39,#REF!,0),MATCH(F$7,#REF!,0))=0)),"Ok",IF(AND(INDEX(#REF!,MATCH($B$3&amp;$B39,#REF!,0),MATCH(F$6,#REF!,0))&gt;0,INDEX(#REF!,MATCH($B$3&amp;$B39,#REF!,0),MATCH(F$7,#REF!,0)&gt;0)),"Ok","Check"))</f>
        <v>#REF!</v>
      </c>
      <c r="G39" s="20" t="e">
        <f>IF(AND((INDEX(#REF!,MATCH($B$3&amp;$B39,#REF!,0),MATCH(G$6,#REF!,0))=0),(INDEX(#REF!,MATCH($B$3&amp;$B39,#REF!,0),MATCH(G$7,#REF!,0))=0)),"Ok",IF(AND(INDEX(#REF!,MATCH($B$3&amp;$B39,#REF!,0),MATCH(G$6,#REF!,0))&gt;0,INDEX(#REF!,MATCH($B$3&amp;$B39,#REF!,0),MATCH(G$7,#REF!,0)&gt;0)),"Ok","Check"))</f>
        <v>#REF!</v>
      </c>
      <c r="H39" s="20" t="e">
        <f>IF(AND((INDEX(#REF!,MATCH($B$3&amp;$B39,#REF!,0),MATCH(H$6,#REF!,0))=0),(INDEX(#REF!,MATCH($B$3&amp;$B39,#REF!,0),MATCH(H$7,#REF!,0))=0)),"Ok",IF(AND(INDEX(#REF!,MATCH($B$3&amp;$B39,#REF!,0),MATCH(H$6,#REF!,0))&gt;0,INDEX(#REF!,MATCH($B$3&amp;$B39,#REF!,0),MATCH(H$7,#REF!,0)&gt;0)),"Ok","Check"))</f>
        <v>#REF!</v>
      </c>
      <c r="I39" s="20" t="e">
        <f>IF(AND((INDEX(#REF!,MATCH($B$3&amp;$B39,#REF!,0),MATCH(I$6,#REF!,0))=0),(INDEX(#REF!,MATCH($B$3&amp;$B39,#REF!,0),MATCH(I$7,#REF!,0))=0)),"Ok",IF(AND(INDEX(#REF!,MATCH($B$3&amp;$B39,#REF!,0),MATCH(I$6,#REF!,0))&gt;0,INDEX(#REF!,MATCH($B$3&amp;$B39,#REF!,0),MATCH(I$7,#REF!,0)&gt;0)),"Ok","Check"))</f>
        <v>#REF!</v>
      </c>
      <c r="J39" s="20" t="e">
        <f>IF(AND((INDEX(#REF!,MATCH($B$3&amp;$B39,#REF!,0),MATCH(J$6,#REF!,0))=0),(INDEX(#REF!,MATCH($B$3&amp;$B39,#REF!,0),MATCH(J$7,#REF!,0))=0)),"Ok",IF(AND(INDEX(#REF!,MATCH($B$3&amp;$B39,#REF!,0),MATCH(J$6,#REF!,0))&gt;0,INDEX(#REF!,MATCH($B$3&amp;$B39,#REF!,0),MATCH(J$7,#REF!,0)&gt;0)),"Ok","Check"))</f>
        <v>#REF!</v>
      </c>
      <c r="K39" s="20" t="e">
        <f>IF(AND((INDEX(#REF!,MATCH($B$3&amp;$B39,#REF!,0),MATCH(K$6,#REF!,0))=0),(INDEX(#REF!,MATCH($B$3&amp;$B39,#REF!,0),MATCH(K$7,#REF!,0))=0)),"Ok",IF(AND(INDEX(#REF!,MATCH($B$3&amp;$B39,#REF!,0),MATCH(K$6,#REF!,0))&gt;0,INDEX(#REF!,MATCH($B$3&amp;$B39,#REF!,0),MATCH(K$7,#REF!,0)&gt;0)),"Ok","Check"))</f>
        <v>#REF!</v>
      </c>
      <c r="L39" s="20" t="e">
        <f>IF(AND((INDEX(#REF!,MATCH($B$3&amp;$B39,#REF!,0),MATCH(L$6,#REF!,0))=0),(INDEX(#REF!,MATCH($B$3&amp;$B39,#REF!,0),MATCH(L$7,#REF!,0))=0)),"Ok",IF(AND(INDEX(#REF!,MATCH($B$3&amp;$B39,#REF!,0),MATCH(L$6,#REF!,0))&gt;0,INDEX(#REF!,MATCH($B$3&amp;$B39,#REF!,0),MATCH(L$7,#REF!,0)&gt;0)),"Ok","Check"))</f>
        <v>#REF!</v>
      </c>
      <c r="M39" s="20" t="e">
        <f t="shared" si="1"/>
        <v>#REF!</v>
      </c>
      <c r="N39" s="22" t="e">
        <f t="shared" si="0"/>
        <v>#REF!</v>
      </c>
      <c r="O39" s="20" t="e">
        <f>IF(AND((INDEX(#REF!,MATCH($B$3&amp;$B39,#REF!,0),MATCH(O$6,#REF!,0))=0),(INDEX(#REF!,MATCH($B$3&amp;$B39,#REF!,0),MATCH(O$7,#REF!,0))=0)),"Ok",IF(AND(INDEX(#REF!,MATCH($B$3&amp;$B39,#REF!,0),MATCH(O$6,#REF!,0))&gt;0,INDEX(#REF!,MATCH($B$3&amp;$B39,#REF!,0),MATCH(O$7,#REF!,0)&gt;0)),"Ok","Check"))</f>
        <v>#REF!</v>
      </c>
      <c r="P39" s="20" t="e">
        <f>IF(AND((INDEX(#REF!,MATCH($B$3&amp;$B39,#REF!,0),MATCH(P$6,#REF!,0))=0),(INDEX(#REF!,MATCH($B$3&amp;$B39,#REF!,0),MATCH(P$7,#REF!,0))=0)),"Ok",IF(AND(INDEX(#REF!,MATCH($B$3&amp;$B39,#REF!,0),MATCH(P$6,#REF!,0))&gt;0,INDEX(#REF!,MATCH($B$3&amp;$B39,#REF!,0),MATCH(P$7,#REF!,0)&gt;0)),"Ok","Check"))</f>
        <v>#REF!</v>
      </c>
      <c r="Q39" s="20" t="e">
        <f>IF(AND((INDEX(#REF!,MATCH($B$3&amp;$B39,#REF!,0),MATCH(Q$6,#REF!,0))=0),(INDEX(#REF!,MATCH($B$3&amp;$B39,#REF!,0),MATCH(Q$7,#REF!,0))=0)),"Ok",IF(AND(INDEX(#REF!,MATCH($B$3&amp;$B39,#REF!,0),MATCH(Q$6,#REF!,0))&gt;0,INDEX(#REF!,MATCH($B$3&amp;$B39,#REF!,0),MATCH(Q$7,#REF!,0)&gt;0)),"Ok","Check"))</f>
        <v>#REF!</v>
      </c>
      <c r="R39" s="20" t="e">
        <f>IF(AND((INDEX(#REF!,MATCH($B$3&amp;$B39,#REF!,0),MATCH(R$6,#REF!,0))=0),(INDEX(#REF!,MATCH($B$3&amp;$B39,#REF!,0),MATCH(R$7,#REF!,0))=0)),"Ok",IF(AND(INDEX(#REF!,MATCH($B$3&amp;$B39,#REF!,0),MATCH(R$6,#REF!,0))&gt;0,INDEX(#REF!,MATCH($B$3&amp;$B39,#REF!,0),MATCH(R$7,#REF!,0)&gt;0)),"Ok","Check"))</f>
        <v>#REF!</v>
      </c>
      <c r="S39" s="20" t="e">
        <f>IF(AND((INDEX(#REF!,MATCH($B$3&amp;$B39,#REF!,0),MATCH(S$6,#REF!,0))=0),(INDEX(#REF!,MATCH($B$3&amp;$B39,#REF!,0),MATCH(S$7,#REF!,0))=0)),"Ok",IF(AND(INDEX(#REF!,MATCH($B$3&amp;$B39,#REF!,0),MATCH(S$6,#REF!,0))&gt;0,INDEX(#REF!,MATCH($B$3&amp;$B39,#REF!,0),MATCH(S$7,#REF!,0)&gt;0)),"Ok","Check"))</f>
        <v>#REF!</v>
      </c>
      <c r="T39" s="20" t="e">
        <f>IF(AND((INDEX(#REF!,MATCH($B$3&amp;$B39,#REF!,0),MATCH(T$6,#REF!,0))=0),(INDEX(#REF!,MATCH($B$3&amp;$B39,#REF!,0),MATCH(T$7,#REF!,0))=0)),"Ok",IF(AND(INDEX(#REF!,MATCH($B$3&amp;$B39,#REF!,0),MATCH(T$6,#REF!,0))&gt;0,INDEX(#REF!,MATCH($B$3&amp;$B39,#REF!,0),MATCH(T$7,#REF!,0)&gt;0)),"Ok","Check"))</f>
        <v>#REF!</v>
      </c>
      <c r="U39" s="20" t="e">
        <f>IF(AND((INDEX(#REF!,MATCH($B$3&amp;$B39,#REF!,0),MATCH(U$6,#REF!,0))=0),(INDEX(#REF!,MATCH($B$3&amp;$B39,#REF!,0),MATCH(U$7,#REF!,0))=0)),"Ok",IF(AND(INDEX(#REF!,MATCH($B$3&amp;$B39,#REF!,0),MATCH(U$6,#REF!,0))&gt;0,INDEX(#REF!,MATCH($B$3&amp;$B39,#REF!,0),MATCH(U$7,#REF!,0)&gt;0)),"Ok","Check"))</f>
        <v>#REF!</v>
      </c>
      <c r="V39" s="20" t="e">
        <f>IF(AND((INDEX(#REF!,MATCH($B$3&amp;$B39,#REF!,0),MATCH(V$6,#REF!,0))=0),(INDEX(#REF!,MATCH($B$3&amp;$B39,#REF!,0),MATCH(V$7,#REF!,0))=0)),"Ok",IF(AND(INDEX(#REF!,MATCH($B$3&amp;$B39,#REF!,0),MATCH(V$6,#REF!,0))&gt;0,INDEX(#REF!,MATCH($B$3&amp;$B39,#REF!,0),MATCH(V$7,#REF!,0)&gt;0)),"Ok","Check"))</f>
        <v>#REF!</v>
      </c>
      <c r="W39" s="20" t="e">
        <f>IF(AND((INDEX(#REF!,MATCH($B$3&amp;$B39,#REF!,0),MATCH(W$6,#REF!,0))=0),(INDEX(#REF!,MATCH($B$3&amp;$B39,#REF!,0),MATCH(W$7,#REF!,0))=0)),"Ok",IF(AND(INDEX(#REF!,MATCH($B$3&amp;$B39,#REF!,0),MATCH(W$6,#REF!,0))&gt;0,INDEX(#REF!,MATCH($B$3&amp;$B39,#REF!,0),MATCH(W$7,#REF!,0)&gt;0)),"Ok","Check"))</f>
        <v>#REF!</v>
      </c>
      <c r="X39" s="20" t="e">
        <f>IF(AND((INDEX(#REF!,MATCH($B$3&amp;$B39,#REF!,0),MATCH(X$6,#REF!,0))=0),(INDEX(#REF!,MATCH($B$3&amp;$B39,#REF!,0),MATCH(X$7,#REF!,0))=0)),"Ok",IF(AND(INDEX(#REF!,MATCH($B$3&amp;$B39,#REF!,0),MATCH(X$6,#REF!,0))&gt;0,INDEX(#REF!,MATCH($B$3&amp;$B39,#REF!,0),MATCH(X$7,#REF!,0)&gt;0)),"Ok","Check"))</f>
        <v>#REF!</v>
      </c>
      <c r="Y39" s="20" t="e">
        <f t="shared" si="2"/>
        <v>#REF!</v>
      </c>
      <c r="Z39" s="22" t="e">
        <f t="shared" si="2"/>
        <v>#REF!</v>
      </c>
      <c r="AA39" s="20" t="e">
        <f>IF(AND((INDEX(#REF!,MATCH($B$3&amp;$B39,#REF!,0),MATCH(AA$6,#REF!,0))=0),(INDEX(#REF!,MATCH($B$3&amp;$B39,#REF!,0),MATCH(AA$7,#REF!,0))=0)),"Ok",IF(AND(INDEX(#REF!,MATCH($B$3&amp;$B39,#REF!,0),MATCH(AA$6,#REF!,0))&gt;0,INDEX(#REF!,MATCH($B$3&amp;$B39,#REF!,0),MATCH(AA$7,#REF!,0)&gt;0)),"Ok","Check"))</f>
        <v>#REF!</v>
      </c>
      <c r="AB39" s="20" t="e">
        <f>IF(AND((INDEX(#REF!,MATCH($B$3&amp;$B39,#REF!,0),MATCH(AB$6,#REF!,0))=0),(INDEX(#REF!,MATCH($B$3&amp;$B39,#REF!,0),MATCH(AB$7,#REF!,0))=0)),"Ok",IF(AND(INDEX(#REF!,MATCH($B$3&amp;$B39,#REF!,0),MATCH(AB$6,#REF!,0))&gt;0,INDEX(#REF!,MATCH($B$3&amp;$B39,#REF!,0),MATCH(AB$7,#REF!,0)&gt;0)),"Ok","Check"))</f>
        <v>#REF!</v>
      </c>
      <c r="AC39" s="20" t="e">
        <f>IF(AND((INDEX(#REF!,MATCH($B$3&amp;$B39,#REF!,0),MATCH(AC$6,#REF!,0))=0),(INDEX(#REF!,MATCH($B$3&amp;$B39,#REF!,0),MATCH(AC$7,#REF!,0))=0)),"Ok",IF(AND(INDEX(#REF!,MATCH($B$3&amp;$B39,#REF!,0),MATCH(AC$6,#REF!,0))&gt;0,INDEX(#REF!,MATCH($B$3&amp;$B39,#REF!,0),MATCH(AC$7,#REF!,0)&gt;0)),"Ok","Check"))</f>
        <v>#REF!</v>
      </c>
      <c r="AD39" s="20" t="e">
        <f>IF(AND((INDEX(#REF!,MATCH($B$3&amp;$B39,#REF!,0),MATCH(AD$6,#REF!,0))=0),(INDEX(#REF!,MATCH($B$3&amp;$B39,#REF!,0),MATCH(AD$7,#REF!,0))=0)),"Ok",IF(AND(INDEX(#REF!,MATCH($B$3&amp;$B39,#REF!,0),MATCH(AD$6,#REF!,0))&gt;0,INDEX(#REF!,MATCH($B$3&amp;$B39,#REF!,0),MATCH(AD$7,#REF!,0)&gt;0)),"Ok","Check"))</f>
        <v>#REF!</v>
      </c>
      <c r="AE39" s="20" t="e">
        <f>IF(AND((INDEX(#REF!,MATCH($B$3&amp;$B39,#REF!,0),MATCH(AE$6,#REF!,0))=0),(INDEX(#REF!,MATCH($B$3&amp;$B39,#REF!,0),MATCH(AE$7,#REF!,0))=0)),"Ok",IF(AND(INDEX(#REF!,MATCH($B$3&amp;$B39,#REF!,0),MATCH(AE$6,#REF!,0))&gt;0,INDEX(#REF!,MATCH($B$3&amp;$B39,#REF!,0),MATCH(AE$7,#REF!,0)&gt;0)),"Ok","Check"))</f>
        <v>#REF!</v>
      </c>
      <c r="AF39" s="20" t="e">
        <f>IF(AND((INDEX(#REF!,MATCH($B$3&amp;$B39,#REF!,0),MATCH(AF$6,#REF!,0))=0),(INDEX(#REF!,MATCH($B$3&amp;$B39,#REF!,0),MATCH(AF$7,#REF!,0))=0)),"Ok",IF(AND(INDEX(#REF!,MATCH($B$3&amp;$B39,#REF!,0),MATCH(AF$6,#REF!,0))&gt;0,INDEX(#REF!,MATCH($B$3&amp;$B39,#REF!,0),MATCH(AF$7,#REF!,0)&gt;0)),"Ok","Check"))</f>
        <v>#REF!</v>
      </c>
      <c r="AG39" s="20" t="e">
        <f>IF(AND((INDEX(#REF!,MATCH($B$3&amp;$B39,#REF!,0),MATCH(AG$6,#REF!,0))=0),(INDEX(#REF!,MATCH($B$3&amp;$B39,#REF!,0),MATCH(AG$7,#REF!,0))=0)),"Ok",IF(AND(INDEX(#REF!,MATCH($B$3&amp;$B39,#REF!,0),MATCH(AG$6,#REF!,0))&gt;0,INDEX(#REF!,MATCH($B$3&amp;$B39,#REF!,0),MATCH(AG$7,#REF!,0)&gt;0)),"Ok","Check"))</f>
        <v>#REF!</v>
      </c>
      <c r="AH39" s="20" t="e">
        <f>IF(AND((INDEX(#REF!,MATCH($B$3&amp;$B39,#REF!,0),MATCH(AH$6,#REF!,0))=0),(INDEX(#REF!,MATCH($B$3&amp;$B39,#REF!,0),MATCH(AH$7,#REF!,0))=0)),"Ok",IF(AND(INDEX(#REF!,MATCH($B$3&amp;$B39,#REF!,0),MATCH(AH$6,#REF!,0))&gt;0,INDEX(#REF!,MATCH($B$3&amp;$B39,#REF!,0),MATCH(AH$7,#REF!,0)&gt;0)),"Ok","Check"))</f>
        <v>#REF!</v>
      </c>
      <c r="AI39" s="20" t="e">
        <f>IF(AND((INDEX(#REF!,MATCH($B$3&amp;$B39,#REF!,0),MATCH(AI$6,#REF!,0))=0),(INDEX(#REF!,MATCH($B$3&amp;$B39,#REF!,0),MATCH(AI$7,#REF!,0))=0)),"Ok",IF(AND(INDEX(#REF!,MATCH($B$3&amp;$B39,#REF!,0),MATCH(AI$6,#REF!,0))&gt;0,INDEX(#REF!,MATCH($B$3&amp;$B39,#REF!,0),MATCH(AI$7,#REF!,0)&gt;0)),"Ok","Check"))</f>
        <v>#REF!</v>
      </c>
      <c r="AJ39" s="20" t="e">
        <f>IF(AND((INDEX(#REF!,MATCH($B$3&amp;$B39,#REF!,0),MATCH(AJ$6,#REF!,0))=0),(INDEX(#REF!,MATCH($B$3&amp;$B39,#REF!,0),MATCH(AJ$7,#REF!,0))=0)),"Ok",IF(AND(INDEX(#REF!,MATCH($B$3&amp;$B39,#REF!,0),MATCH(AJ$6,#REF!,0))&gt;0,INDEX(#REF!,MATCH($B$3&amp;$B39,#REF!,0),MATCH(AJ$7,#REF!,0)&gt;0)),"Ok","Check"))</f>
        <v>#REF!</v>
      </c>
      <c r="AK39" s="20" t="e">
        <f>IF(AND((INDEX(#REF!,MATCH($B$3&amp;$B39,#REF!,0),MATCH(AK$6,#REF!,0))=0),(INDEX(#REF!,MATCH($B$3&amp;$B39,#REF!,0),MATCH(AK$7,#REF!,0))=0)),"Ok",IF(AND(INDEX(#REF!,MATCH($B$3&amp;$B39,#REF!,0),MATCH(AK$6,#REF!,0))&gt;0,INDEX(#REF!,MATCH($B$3&amp;$B39,#REF!,0),MATCH(AK$7,#REF!,0)&gt;0)),"Ok","Check"))</f>
        <v>#REF!</v>
      </c>
      <c r="AL39" s="20" t="e">
        <f>IF(AND((INDEX(#REF!,MATCH($B$3&amp;$B39,#REF!,0),MATCH(AL$6,#REF!,0))=0),(INDEX(#REF!,MATCH($B$3&amp;$B39,#REF!,0),MATCH(AL$7,#REF!,0))=0)),"Ok",IF(AND(INDEX(#REF!,MATCH($B$3&amp;$B39,#REF!,0),MATCH(AL$6,#REF!,0))&gt;0,INDEX(#REF!,MATCH($B$3&amp;$B39,#REF!,0),MATCH(AL$7,#REF!,0)&gt;0)),"Ok","Check"))</f>
        <v>#REF!</v>
      </c>
      <c r="AM39" s="20" t="e">
        <f t="shared" si="3"/>
        <v>#REF!</v>
      </c>
      <c r="AN39" s="21" t="e">
        <f t="shared" si="3"/>
        <v>#REF!</v>
      </c>
      <c r="AO39" s="20" t="e">
        <f>IF(AND((INDEX(#REF!,MATCH($B$3&amp;$B39,#REF!,0),MATCH(AO$6,#REF!,0))=0),(INDEX(#REF!,MATCH($B$3&amp;$B39,#REF!,0),MATCH(AO$7,#REF!,0))=0)),"Ok",IF(AND(INDEX(#REF!,MATCH($B$3&amp;$B39,#REF!,0),MATCH(AO$6,#REF!,0))&gt;0,INDEX(#REF!,MATCH($B$3&amp;$B39,#REF!,0),MATCH(AO$7,#REF!,0)&gt;0)),"Ok","Check"))</f>
        <v>#REF!</v>
      </c>
      <c r="AP39" s="20" t="e">
        <f>IF(AND((INDEX(#REF!,MATCH($B$3&amp;$B39,#REF!,0),MATCH(AP$6,#REF!,0))=0),(INDEX(#REF!,MATCH($B$3&amp;$B39,#REF!,0),MATCH(AP$7,#REF!,0))=0)),"Ok",IF(AND(INDEX(#REF!,MATCH($B$3&amp;$B39,#REF!,0),MATCH(AP$6,#REF!,0))&gt;0,INDEX(#REF!,MATCH($B$3&amp;$B39,#REF!,0),MATCH(AP$7,#REF!,0)&gt;0)),"Ok","Check"))</f>
        <v>#REF!</v>
      </c>
    </row>
    <row r="40" spans="1:42" ht="15.75" x14ac:dyDescent="0.25">
      <c r="A40" s="1">
        <v>33</v>
      </c>
      <c r="B40" s="1" t="s">
        <v>36</v>
      </c>
      <c r="C40" s="20" t="e">
        <f>IF(AND((INDEX(#REF!,MATCH($B$3&amp;$B40,#REF!,0),MATCH(C$6,#REF!,0))=0),(INDEX(#REF!,MATCH($B$3&amp;$B40,#REF!,0),MATCH(C$7,#REF!,0))=0)),"Ok",IF(AND(INDEX(#REF!,MATCH($B$3&amp;$B40,#REF!,0),MATCH(C$6,#REF!,0))&gt;0,INDEX(#REF!,MATCH($B$3&amp;$B40,#REF!,0),MATCH(C$7,#REF!,0)&gt;0)),"Ok","Check"))</f>
        <v>#REF!</v>
      </c>
      <c r="D40" s="20" t="e">
        <f>IF(AND((INDEX(#REF!,MATCH($B$3&amp;$B40,#REF!,0),MATCH(D$6,#REF!,0))=0),(INDEX(#REF!,MATCH($B$3&amp;$B40,#REF!,0),MATCH(D$7,#REF!,0))=0)),"Ok",IF(AND(INDEX(#REF!,MATCH($B$3&amp;$B40,#REF!,0),MATCH(D$6,#REF!,0))&gt;0,INDEX(#REF!,MATCH($B$3&amp;$B40,#REF!,0),MATCH(D$7,#REF!,0)&gt;0)),"Ok","Check"))</f>
        <v>#REF!</v>
      </c>
      <c r="E40" s="20" t="e">
        <f>IF(AND((INDEX(#REF!,MATCH($B$3&amp;$B40,#REF!,0),MATCH(E$6,#REF!,0))=0),(INDEX(#REF!,MATCH($B$3&amp;$B40,#REF!,0),MATCH(E$7,#REF!,0))=0)),"Ok",IF(AND(INDEX(#REF!,MATCH($B$3&amp;$B40,#REF!,0),MATCH(E$6,#REF!,0))&gt;0,INDEX(#REF!,MATCH($B$3&amp;$B40,#REF!,0),MATCH(E$7,#REF!,0)&gt;0)),"Ok","Check"))</f>
        <v>#REF!</v>
      </c>
      <c r="F40" s="20" t="e">
        <f>IF(AND((INDEX(#REF!,MATCH($B$3&amp;$B40,#REF!,0),MATCH(F$6,#REF!,0))=0),(INDEX(#REF!,MATCH($B$3&amp;$B40,#REF!,0),MATCH(F$7,#REF!,0))=0)),"Ok",IF(AND(INDEX(#REF!,MATCH($B$3&amp;$B40,#REF!,0),MATCH(F$6,#REF!,0))&gt;0,INDEX(#REF!,MATCH($B$3&amp;$B40,#REF!,0),MATCH(F$7,#REF!,0)&gt;0)),"Ok","Check"))</f>
        <v>#REF!</v>
      </c>
      <c r="G40" s="20" t="e">
        <f>IF(AND((INDEX(#REF!,MATCH($B$3&amp;$B40,#REF!,0),MATCH(G$6,#REF!,0))=0),(INDEX(#REF!,MATCH($B$3&amp;$B40,#REF!,0),MATCH(G$7,#REF!,0))=0)),"Ok",IF(AND(INDEX(#REF!,MATCH($B$3&amp;$B40,#REF!,0),MATCH(G$6,#REF!,0))&gt;0,INDEX(#REF!,MATCH($B$3&amp;$B40,#REF!,0),MATCH(G$7,#REF!,0)&gt;0)),"Ok","Check"))</f>
        <v>#REF!</v>
      </c>
      <c r="H40" s="20" t="e">
        <f>IF(AND((INDEX(#REF!,MATCH($B$3&amp;$B40,#REF!,0),MATCH(H$6,#REF!,0))=0),(INDEX(#REF!,MATCH($B$3&amp;$B40,#REF!,0),MATCH(H$7,#REF!,0))=0)),"Ok",IF(AND(INDEX(#REF!,MATCH($B$3&amp;$B40,#REF!,0),MATCH(H$6,#REF!,0))&gt;0,INDEX(#REF!,MATCH($B$3&amp;$B40,#REF!,0),MATCH(H$7,#REF!,0)&gt;0)),"Ok","Check"))</f>
        <v>#REF!</v>
      </c>
      <c r="I40" s="20" t="e">
        <f>IF(AND((INDEX(#REF!,MATCH($B$3&amp;$B40,#REF!,0),MATCH(I$6,#REF!,0))=0),(INDEX(#REF!,MATCH($B$3&amp;$B40,#REF!,0),MATCH(I$7,#REF!,0))=0)),"Ok",IF(AND(INDEX(#REF!,MATCH($B$3&amp;$B40,#REF!,0),MATCH(I$6,#REF!,0))&gt;0,INDEX(#REF!,MATCH($B$3&amp;$B40,#REF!,0),MATCH(I$7,#REF!,0)&gt;0)),"Ok","Check"))</f>
        <v>#REF!</v>
      </c>
      <c r="J40" s="20" t="e">
        <f>IF(AND((INDEX(#REF!,MATCH($B$3&amp;$B40,#REF!,0),MATCH(J$6,#REF!,0))=0),(INDEX(#REF!,MATCH($B$3&amp;$B40,#REF!,0),MATCH(J$7,#REF!,0))=0)),"Ok",IF(AND(INDEX(#REF!,MATCH($B$3&amp;$B40,#REF!,0),MATCH(J$6,#REF!,0))&gt;0,INDEX(#REF!,MATCH($B$3&amp;$B40,#REF!,0),MATCH(J$7,#REF!,0)&gt;0)),"Ok","Check"))</f>
        <v>#REF!</v>
      </c>
      <c r="K40" s="20" t="e">
        <f>IF(AND((INDEX(#REF!,MATCH($B$3&amp;$B40,#REF!,0),MATCH(K$6,#REF!,0))=0),(INDEX(#REF!,MATCH($B$3&amp;$B40,#REF!,0),MATCH(K$7,#REF!,0))=0)),"Ok",IF(AND(INDEX(#REF!,MATCH($B$3&amp;$B40,#REF!,0),MATCH(K$6,#REF!,0))&gt;0,INDEX(#REF!,MATCH($B$3&amp;$B40,#REF!,0),MATCH(K$7,#REF!,0)&gt;0)),"Ok","Check"))</f>
        <v>#REF!</v>
      </c>
      <c r="L40" s="20" t="e">
        <f>IF(AND((INDEX(#REF!,MATCH($B$3&amp;$B40,#REF!,0),MATCH(L$6,#REF!,0))=0),(INDEX(#REF!,MATCH($B$3&amp;$B40,#REF!,0),MATCH(L$7,#REF!,0))=0)),"Ok",IF(AND(INDEX(#REF!,MATCH($B$3&amp;$B40,#REF!,0),MATCH(L$6,#REF!,0))&gt;0,INDEX(#REF!,MATCH($B$3&amp;$B40,#REF!,0),MATCH(L$7,#REF!,0)&gt;0)),"Ok","Check"))</f>
        <v>#REF!</v>
      </c>
      <c r="M40" s="20" t="e">
        <f t="shared" si="1"/>
        <v>#REF!</v>
      </c>
      <c r="N40" s="22" t="e">
        <f t="shared" si="0"/>
        <v>#REF!</v>
      </c>
      <c r="O40" s="20" t="e">
        <f>IF(AND((INDEX(#REF!,MATCH($B$3&amp;$B40,#REF!,0),MATCH(O$6,#REF!,0))=0),(INDEX(#REF!,MATCH($B$3&amp;$B40,#REF!,0),MATCH(O$7,#REF!,0))=0)),"Ok",IF(AND(INDEX(#REF!,MATCH($B$3&amp;$B40,#REF!,0),MATCH(O$6,#REF!,0))&gt;0,INDEX(#REF!,MATCH($B$3&amp;$B40,#REF!,0),MATCH(O$7,#REF!,0)&gt;0)),"Ok","Check"))</f>
        <v>#REF!</v>
      </c>
      <c r="P40" s="20" t="e">
        <f>IF(AND((INDEX(#REF!,MATCH($B$3&amp;$B40,#REF!,0),MATCH(P$6,#REF!,0))=0),(INDEX(#REF!,MATCH($B$3&amp;$B40,#REF!,0),MATCH(P$7,#REF!,0))=0)),"Ok",IF(AND(INDEX(#REF!,MATCH($B$3&amp;$B40,#REF!,0),MATCH(P$6,#REF!,0))&gt;0,INDEX(#REF!,MATCH($B$3&amp;$B40,#REF!,0),MATCH(P$7,#REF!,0)&gt;0)),"Ok","Check"))</f>
        <v>#REF!</v>
      </c>
      <c r="Q40" s="20" t="e">
        <f>IF(AND((INDEX(#REF!,MATCH($B$3&amp;$B40,#REF!,0),MATCH(Q$6,#REF!,0))=0),(INDEX(#REF!,MATCH($B$3&amp;$B40,#REF!,0),MATCH(Q$7,#REF!,0))=0)),"Ok",IF(AND(INDEX(#REF!,MATCH($B$3&amp;$B40,#REF!,0),MATCH(Q$6,#REF!,0))&gt;0,INDEX(#REF!,MATCH($B$3&amp;$B40,#REF!,0),MATCH(Q$7,#REF!,0)&gt;0)),"Ok","Check"))</f>
        <v>#REF!</v>
      </c>
      <c r="R40" s="20" t="e">
        <f>IF(AND((INDEX(#REF!,MATCH($B$3&amp;$B40,#REF!,0),MATCH(R$6,#REF!,0))=0),(INDEX(#REF!,MATCH($B$3&amp;$B40,#REF!,0),MATCH(R$7,#REF!,0))=0)),"Ok",IF(AND(INDEX(#REF!,MATCH($B$3&amp;$B40,#REF!,0),MATCH(R$6,#REF!,0))&gt;0,INDEX(#REF!,MATCH($B$3&amp;$B40,#REF!,0),MATCH(R$7,#REF!,0)&gt;0)),"Ok","Check"))</f>
        <v>#REF!</v>
      </c>
      <c r="S40" s="20" t="e">
        <f>IF(AND((INDEX(#REF!,MATCH($B$3&amp;$B40,#REF!,0),MATCH(S$6,#REF!,0))=0),(INDEX(#REF!,MATCH($B$3&amp;$B40,#REF!,0),MATCH(S$7,#REF!,0))=0)),"Ok",IF(AND(INDEX(#REF!,MATCH($B$3&amp;$B40,#REF!,0),MATCH(S$6,#REF!,0))&gt;0,INDEX(#REF!,MATCH($B$3&amp;$B40,#REF!,0),MATCH(S$7,#REF!,0)&gt;0)),"Ok","Check"))</f>
        <v>#REF!</v>
      </c>
      <c r="T40" s="20" t="e">
        <f>IF(AND((INDEX(#REF!,MATCH($B$3&amp;$B40,#REF!,0),MATCH(T$6,#REF!,0))=0),(INDEX(#REF!,MATCH($B$3&amp;$B40,#REF!,0),MATCH(T$7,#REF!,0))=0)),"Ok",IF(AND(INDEX(#REF!,MATCH($B$3&amp;$B40,#REF!,0),MATCH(T$6,#REF!,0))&gt;0,INDEX(#REF!,MATCH($B$3&amp;$B40,#REF!,0),MATCH(T$7,#REF!,0)&gt;0)),"Ok","Check"))</f>
        <v>#REF!</v>
      </c>
      <c r="U40" s="20" t="e">
        <f>IF(AND((INDEX(#REF!,MATCH($B$3&amp;$B40,#REF!,0),MATCH(U$6,#REF!,0))=0),(INDEX(#REF!,MATCH($B$3&amp;$B40,#REF!,0),MATCH(U$7,#REF!,0))=0)),"Ok",IF(AND(INDEX(#REF!,MATCH($B$3&amp;$B40,#REF!,0),MATCH(U$6,#REF!,0))&gt;0,INDEX(#REF!,MATCH($B$3&amp;$B40,#REF!,0),MATCH(U$7,#REF!,0)&gt;0)),"Ok","Check"))</f>
        <v>#REF!</v>
      </c>
      <c r="V40" s="20" t="e">
        <f>IF(AND((INDEX(#REF!,MATCH($B$3&amp;$B40,#REF!,0),MATCH(V$6,#REF!,0))=0),(INDEX(#REF!,MATCH($B$3&amp;$B40,#REF!,0),MATCH(V$7,#REF!,0))=0)),"Ok",IF(AND(INDEX(#REF!,MATCH($B$3&amp;$B40,#REF!,0),MATCH(V$6,#REF!,0))&gt;0,INDEX(#REF!,MATCH($B$3&amp;$B40,#REF!,0),MATCH(V$7,#REF!,0)&gt;0)),"Ok","Check"))</f>
        <v>#REF!</v>
      </c>
      <c r="W40" s="20" t="e">
        <f>IF(AND((INDEX(#REF!,MATCH($B$3&amp;$B40,#REF!,0),MATCH(W$6,#REF!,0))=0),(INDEX(#REF!,MATCH($B$3&amp;$B40,#REF!,0),MATCH(W$7,#REF!,0))=0)),"Ok",IF(AND(INDEX(#REF!,MATCH($B$3&amp;$B40,#REF!,0),MATCH(W$6,#REF!,0))&gt;0,INDEX(#REF!,MATCH($B$3&amp;$B40,#REF!,0),MATCH(W$7,#REF!,0)&gt;0)),"Ok","Check"))</f>
        <v>#REF!</v>
      </c>
      <c r="X40" s="20" t="e">
        <f>IF(AND((INDEX(#REF!,MATCH($B$3&amp;$B40,#REF!,0),MATCH(X$6,#REF!,0))=0),(INDEX(#REF!,MATCH($B$3&amp;$B40,#REF!,0),MATCH(X$7,#REF!,0))=0)),"Ok",IF(AND(INDEX(#REF!,MATCH($B$3&amp;$B40,#REF!,0),MATCH(X$6,#REF!,0))&gt;0,INDEX(#REF!,MATCH($B$3&amp;$B40,#REF!,0),MATCH(X$7,#REF!,0)&gt;0)),"Ok","Check"))</f>
        <v>#REF!</v>
      </c>
      <c r="Y40" s="20" t="e">
        <f t="shared" si="2"/>
        <v>#REF!</v>
      </c>
      <c r="Z40" s="22" t="e">
        <f t="shared" si="2"/>
        <v>#REF!</v>
      </c>
      <c r="AA40" s="20" t="e">
        <f>IF(AND((INDEX(#REF!,MATCH($B$3&amp;$B40,#REF!,0),MATCH(AA$6,#REF!,0))=0),(INDEX(#REF!,MATCH($B$3&amp;$B40,#REF!,0),MATCH(AA$7,#REF!,0))=0)),"Ok",IF(AND(INDEX(#REF!,MATCH($B$3&amp;$B40,#REF!,0),MATCH(AA$6,#REF!,0))&gt;0,INDEX(#REF!,MATCH($B$3&amp;$B40,#REF!,0),MATCH(AA$7,#REF!,0)&gt;0)),"Ok","Check"))</f>
        <v>#REF!</v>
      </c>
      <c r="AB40" s="20" t="e">
        <f>IF(AND((INDEX(#REF!,MATCH($B$3&amp;$B40,#REF!,0),MATCH(AB$6,#REF!,0))=0),(INDEX(#REF!,MATCH($B$3&amp;$B40,#REF!,0),MATCH(AB$7,#REF!,0))=0)),"Ok",IF(AND(INDEX(#REF!,MATCH($B$3&amp;$B40,#REF!,0),MATCH(AB$6,#REF!,0))&gt;0,INDEX(#REF!,MATCH($B$3&amp;$B40,#REF!,0),MATCH(AB$7,#REF!,0)&gt;0)),"Ok","Check"))</f>
        <v>#REF!</v>
      </c>
      <c r="AC40" s="20" t="e">
        <f>IF(AND((INDEX(#REF!,MATCH($B$3&amp;$B40,#REF!,0),MATCH(AC$6,#REF!,0))=0),(INDEX(#REF!,MATCH($B$3&amp;$B40,#REF!,0),MATCH(AC$7,#REF!,0))=0)),"Ok",IF(AND(INDEX(#REF!,MATCH($B$3&amp;$B40,#REF!,0),MATCH(AC$6,#REF!,0))&gt;0,INDEX(#REF!,MATCH($B$3&amp;$B40,#REF!,0),MATCH(AC$7,#REF!,0)&gt;0)),"Ok","Check"))</f>
        <v>#REF!</v>
      </c>
      <c r="AD40" s="20" t="e">
        <f>IF(AND((INDEX(#REF!,MATCH($B$3&amp;$B40,#REF!,0),MATCH(AD$6,#REF!,0))=0),(INDEX(#REF!,MATCH($B$3&amp;$B40,#REF!,0),MATCH(AD$7,#REF!,0))=0)),"Ok",IF(AND(INDEX(#REF!,MATCH($B$3&amp;$B40,#REF!,0),MATCH(AD$6,#REF!,0))&gt;0,INDEX(#REF!,MATCH($B$3&amp;$B40,#REF!,0),MATCH(AD$7,#REF!,0)&gt;0)),"Ok","Check"))</f>
        <v>#REF!</v>
      </c>
      <c r="AE40" s="20" t="e">
        <f>IF(AND((INDEX(#REF!,MATCH($B$3&amp;$B40,#REF!,0),MATCH(AE$6,#REF!,0))=0),(INDEX(#REF!,MATCH($B$3&amp;$B40,#REF!,0),MATCH(AE$7,#REF!,0))=0)),"Ok",IF(AND(INDEX(#REF!,MATCH($B$3&amp;$B40,#REF!,0),MATCH(AE$6,#REF!,0))&gt;0,INDEX(#REF!,MATCH($B$3&amp;$B40,#REF!,0),MATCH(AE$7,#REF!,0)&gt;0)),"Ok","Check"))</f>
        <v>#REF!</v>
      </c>
      <c r="AF40" s="20" t="e">
        <f>IF(AND((INDEX(#REF!,MATCH($B$3&amp;$B40,#REF!,0),MATCH(AF$6,#REF!,0))=0),(INDEX(#REF!,MATCH($B$3&amp;$B40,#REF!,0),MATCH(AF$7,#REF!,0))=0)),"Ok",IF(AND(INDEX(#REF!,MATCH($B$3&amp;$B40,#REF!,0),MATCH(AF$6,#REF!,0))&gt;0,INDEX(#REF!,MATCH($B$3&amp;$B40,#REF!,0),MATCH(AF$7,#REF!,0)&gt;0)),"Ok","Check"))</f>
        <v>#REF!</v>
      </c>
      <c r="AG40" s="20" t="e">
        <f>IF(AND((INDEX(#REF!,MATCH($B$3&amp;$B40,#REF!,0),MATCH(AG$6,#REF!,0))=0),(INDEX(#REF!,MATCH($B$3&amp;$B40,#REF!,0),MATCH(AG$7,#REF!,0))=0)),"Ok",IF(AND(INDEX(#REF!,MATCH($B$3&amp;$B40,#REF!,0),MATCH(AG$6,#REF!,0))&gt;0,INDEX(#REF!,MATCH($B$3&amp;$B40,#REF!,0),MATCH(AG$7,#REF!,0)&gt;0)),"Ok","Check"))</f>
        <v>#REF!</v>
      </c>
      <c r="AH40" s="20" t="e">
        <f>IF(AND((INDEX(#REF!,MATCH($B$3&amp;$B40,#REF!,0),MATCH(AH$6,#REF!,0))=0),(INDEX(#REF!,MATCH($B$3&amp;$B40,#REF!,0),MATCH(AH$7,#REF!,0))=0)),"Ok",IF(AND(INDEX(#REF!,MATCH($B$3&amp;$B40,#REF!,0),MATCH(AH$6,#REF!,0))&gt;0,INDEX(#REF!,MATCH($B$3&amp;$B40,#REF!,0),MATCH(AH$7,#REF!,0)&gt;0)),"Ok","Check"))</f>
        <v>#REF!</v>
      </c>
      <c r="AI40" s="20" t="e">
        <f>IF(AND((INDEX(#REF!,MATCH($B$3&amp;$B40,#REF!,0),MATCH(AI$6,#REF!,0))=0),(INDEX(#REF!,MATCH($B$3&amp;$B40,#REF!,0),MATCH(AI$7,#REF!,0))=0)),"Ok",IF(AND(INDEX(#REF!,MATCH($B$3&amp;$B40,#REF!,0),MATCH(AI$6,#REF!,0))&gt;0,INDEX(#REF!,MATCH($B$3&amp;$B40,#REF!,0),MATCH(AI$7,#REF!,0)&gt;0)),"Ok","Check"))</f>
        <v>#REF!</v>
      </c>
      <c r="AJ40" s="20" t="e">
        <f>IF(AND((INDEX(#REF!,MATCH($B$3&amp;$B40,#REF!,0),MATCH(AJ$6,#REF!,0))=0),(INDEX(#REF!,MATCH($B$3&amp;$B40,#REF!,0),MATCH(AJ$7,#REF!,0))=0)),"Ok",IF(AND(INDEX(#REF!,MATCH($B$3&amp;$B40,#REF!,0),MATCH(AJ$6,#REF!,0))&gt;0,INDEX(#REF!,MATCH($B$3&amp;$B40,#REF!,0),MATCH(AJ$7,#REF!,0)&gt;0)),"Ok","Check"))</f>
        <v>#REF!</v>
      </c>
      <c r="AK40" s="20" t="e">
        <f>IF(AND((INDEX(#REF!,MATCH($B$3&amp;$B40,#REF!,0),MATCH(AK$6,#REF!,0))=0),(INDEX(#REF!,MATCH($B$3&amp;$B40,#REF!,0),MATCH(AK$7,#REF!,0))=0)),"Ok",IF(AND(INDEX(#REF!,MATCH($B$3&amp;$B40,#REF!,0),MATCH(AK$6,#REF!,0))&gt;0,INDEX(#REF!,MATCH($B$3&amp;$B40,#REF!,0),MATCH(AK$7,#REF!,0)&gt;0)),"Ok","Check"))</f>
        <v>#REF!</v>
      </c>
      <c r="AL40" s="20" t="e">
        <f>IF(AND((INDEX(#REF!,MATCH($B$3&amp;$B40,#REF!,0),MATCH(AL$6,#REF!,0))=0),(INDEX(#REF!,MATCH($B$3&amp;$B40,#REF!,0),MATCH(AL$7,#REF!,0))=0)),"Ok",IF(AND(INDEX(#REF!,MATCH($B$3&amp;$B40,#REF!,0),MATCH(AL$6,#REF!,0))&gt;0,INDEX(#REF!,MATCH($B$3&amp;$B40,#REF!,0),MATCH(AL$7,#REF!,0)&gt;0)),"Ok","Check"))</f>
        <v>#REF!</v>
      </c>
      <c r="AM40" s="20" t="e">
        <f t="shared" si="3"/>
        <v>#REF!</v>
      </c>
      <c r="AN40" s="21" t="e">
        <f t="shared" si="3"/>
        <v>#REF!</v>
      </c>
      <c r="AO40" s="20" t="e">
        <f>IF(AND((INDEX(#REF!,MATCH($B$3&amp;$B40,#REF!,0),MATCH(AO$6,#REF!,0))=0),(INDEX(#REF!,MATCH($B$3&amp;$B40,#REF!,0),MATCH(AO$7,#REF!,0))=0)),"Ok",IF(AND(INDEX(#REF!,MATCH($B$3&amp;$B40,#REF!,0),MATCH(AO$6,#REF!,0))&gt;0,INDEX(#REF!,MATCH($B$3&amp;$B40,#REF!,0),MATCH(AO$7,#REF!,0)&gt;0)),"Ok","Check"))</f>
        <v>#REF!</v>
      </c>
      <c r="AP40" s="20" t="e">
        <f>IF(AND((INDEX(#REF!,MATCH($B$3&amp;$B40,#REF!,0),MATCH(AP$6,#REF!,0))=0),(INDEX(#REF!,MATCH($B$3&amp;$B40,#REF!,0),MATCH(AP$7,#REF!,0))=0)),"Ok",IF(AND(INDEX(#REF!,MATCH($B$3&amp;$B40,#REF!,0),MATCH(AP$6,#REF!,0))&gt;0,INDEX(#REF!,MATCH($B$3&amp;$B40,#REF!,0),MATCH(AP$7,#REF!,0)&gt;0)),"Ok","Check"))</f>
        <v>#REF!</v>
      </c>
    </row>
    <row r="41" spans="1:42" ht="15.75" x14ac:dyDescent="0.25">
      <c r="A41" s="1">
        <v>34</v>
      </c>
      <c r="B41" s="1" t="s">
        <v>38</v>
      </c>
      <c r="C41" s="20" t="e">
        <f>IF(AND((INDEX(#REF!,MATCH($B$3&amp;$B41,#REF!,0),MATCH(C$6,#REF!,0))=0),(INDEX(#REF!,MATCH($B$3&amp;$B41,#REF!,0),MATCH(C$7,#REF!,0))=0)),"Ok",IF(AND(INDEX(#REF!,MATCH($B$3&amp;$B41,#REF!,0),MATCH(C$6,#REF!,0))&gt;0,INDEX(#REF!,MATCH($B$3&amp;$B41,#REF!,0),MATCH(C$7,#REF!,0)&gt;0)),"Ok","Check"))</f>
        <v>#REF!</v>
      </c>
      <c r="D41" s="20" t="e">
        <f>IF(AND((INDEX(#REF!,MATCH($B$3&amp;$B41,#REF!,0),MATCH(D$6,#REF!,0))=0),(INDEX(#REF!,MATCH($B$3&amp;$B41,#REF!,0),MATCH(D$7,#REF!,0))=0)),"Ok",IF(AND(INDEX(#REF!,MATCH($B$3&amp;$B41,#REF!,0),MATCH(D$6,#REF!,0))&gt;0,INDEX(#REF!,MATCH($B$3&amp;$B41,#REF!,0),MATCH(D$7,#REF!,0)&gt;0)),"Ok","Check"))</f>
        <v>#REF!</v>
      </c>
      <c r="E41" s="20" t="e">
        <f>IF(AND((INDEX(#REF!,MATCH($B$3&amp;$B41,#REF!,0),MATCH(E$6,#REF!,0))=0),(INDEX(#REF!,MATCH($B$3&amp;$B41,#REF!,0),MATCH(E$7,#REF!,0))=0)),"Ok",IF(AND(INDEX(#REF!,MATCH($B$3&amp;$B41,#REF!,0),MATCH(E$6,#REF!,0))&gt;0,INDEX(#REF!,MATCH($B$3&amp;$B41,#REF!,0),MATCH(E$7,#REF!,0)&gt;0)),"Ok","Check"))</f>
        <v>#REF!</v>
      </c>
      <c r="F41" s="20" t="e">
        <f>IF(AND((INDEX(#REF!,MATCH($B$3&amp;$B41,#REF!,0),MATCH(F$6,#REF!,0))=0),(INDEX(#REF!,MATCH($B$3&amp;$B41,#REF!,0),MATCH(F$7,#REF!,0))=0)),"Ok",IF(AND(INDEX(#REF!,MATCH($B$3&amp;$B41,#REF!,0),MATCH(F$6,#REF!,0))&gt;0,INDEX(#REF!,MATCH($B$3&amp;$B41,#REF!,0),MATCH(F$7,#REF!,0)&gt;0)),"Ok","Check"))</f>
        <v>#REF!</v>
      </c>
      <c r="G41" s="20" t="e">
        <f>IF(AND((INDEX(#REF!,MATCH($B$3&amp;$B41,#REF!,0),MATCH(G$6,#REF!,0))=0),(INDEX(#REF!,MATCH($B$3&amp;$B41,#REF!,0),MATCH(G$7,#REF!,0))=0)),"Ok",IF(AND(INDEX(#REF!,MATCH($B$3&amp;$B41,#REF!,0),MATCH(G$6,#REF!,0))&gt;0,INDEX(#REF!,MATCH($B$3&amp;$B41,#REF!,0),MATCH(G$7,#REF!,0)&gt;0)),"Ok","Check"))</f>
        <v>#REF!</v>
      </c>
      <c r="H41" s="20" t="e">
        <f>IF(AND((INDEX(#REF!,MATCH($B$3&amp;$B41,#REF!,0),MATCH(H$6,#REF!,0))=0),(INDEX(#REF!,MATCH($B$3&amp;$B41,#REF!,0),MATCH(H$7,#REF!,0))=0)),"Ok",IF(AND(INDEX(#REF!,MATCH($B$3&amp;$B41,#REF!,0),MATCH(H$6,#REF!,0))&gt;0,INDEX(#REF!,MATCH($B$3&amp;$B41,#REF!,0),MATCH(H$7,#REF!,0)&gt;0)),"Ok","Check"))</f>
        <v>#REF!</v>
      </c>
      <c r="I41" s="20" t="e">
        <f>IF(AND((INDEX(#REF!,MATCH($B$3&amp;$B41,#REF!,0),MATCH(I$6,#REF!,0))=0),(INDEX(#REF!,MATCH($B$3&amp;$B41,#REF!,0),MATCH(I$7,#REF!,0))=0)),"Ok",IF(AND(INDEX(#REF!,MATCH($B$3&amp;$B41,#REF!,0),MATCH(I$6,#REF!,0))&gt;0,INDEX(#REF!,MATCH($B$3&amp;$B41,#REF!,0),MATCH(I$7,#REF!,0)&gt;0)),"Ok","Check"))</f>
        <v>#REF!</v>
      </c>
      <c r="J41" s="20" t="e">
        <f>IF(AND((INDEX(#REF!,MATCH($B$3&amp;$B41,#REF!,0),MATCH(J$6,#REF!,0))=0),(INDEX(#REF!,MATCH($B$3&amp;$B41,#REF!,0),MATCH(J$7,#REF!,0))=0)),"Ok",IF(AND(INDEX(#REF!,MATCH($B$3&amp;$B41,#REF!,0),MATCH(J$6,#REF!,0))&gt;0,INDEX(#REF!,MATCH($B$3&amp;$B41,#REF!,0),MATCH(J$7,#REF!,0)&gt;0)),"Ok","Check"))</f>
        <v>#REF!</v>
      </c>
      <c r="K41" s="20" t="e">
        <f>IF(AND((INDEX(#REF!,MATCH($B$3&amp;$B41,#REF!,0),MATCH(K$6,#REF!,0))=0),(INDEX(#REF!,MATCH($B$3&amp;$B41,#REF!,0),MATCH(K$7,#REF!,0))=0)),"Ok",IF(AND(INDEX(#REF!,MATCH($B$3&amp;$B41,#REF!,0),MATCH(K$6,#REF!,0))&gt;0,INDEX(#REF!,MATCH($B$3&amp;$B41,#REF!,0),MATCH(K$7,#REF!,0)&gt;0)),"Ok","Check"))</f>
        <v>#REF!</v>
      </c>
      <c r="L41" s="20" t="e">
        <f>IF(AND((INDEX(#REF!,MATCH($B$3&amp;$B41,#REF!,0),MATCH(L$6,#REF!,0))=0),(INDEX(#REF!,MATCH($B$3&amp;$B41,#REF!,0),MATCH(L$7,#REF!,0))=0)),"Ok",IF(AND(INDEX(#REF!,MATCH($B$3&amp;$B41,#REF!,0),MATCH(L$6,#REF!,0))&gt;0,INDEX(#REF!,MATCH($B$3&amp;$B41,#REF!,0),MATCH(L$7,#REF!,0)&gt;0)),"Ok","Check"))</f>
        <v>#REF!</v>
      </c>
      <c r="M41" s="20" t="e">
        <f t="shared" si="1"/>
        <v>#REF!</v>
      </c>
      <c r="N41" s="22" t="e">
        <f t="shared" si="0"/>
        <v>#REF!</v>
      </c>
      <c r="O41" s="20" t="e">
        <f>IF(AND((INDEX(#REF!,MATCH($B$3&amp;$B41,#REF!,0),MATCH(O$6,#REF!,0))=0),(INDEX(#REF!,MATCH($B$3&amp;$B41,#REF!,0),MATCH(O$7,#REF!,0))=0)),"Ok",IF(AND(INDEX(#REF!,MATCH($B$3&amp;$B41,#REF!,0),MATCH(O$6,#REF!,0))&gt;0,INDEX(#REF!,MATCH($B$3&amp;$B41,#REF!,0),MATCH(O$7,#REF!,0)&gt;0)),"Ok","Check"))</f>
        <v>#REF!</v>
      </c>
      <c r="P41" s="20" t="e">
        <f>IF(AND((INDEX(#REF!,MATCH($B$3&amp;$B41,#REF!,0),MATCH(P$6,#REF!,0))=0),(INDEX(#REF!,MATCH($B$3&amp;$B41,#REF!,0),MATCH(P$7,#REF!,0))=0)),"Ok",IF(AND(INDEX(#REF!,MATCH($B$3&amp;$B41,#REF!,0),MATCH(P$6,#REF!,0))&gt;0,INDEX(#REF!,MATCH($B$3&amp;$B41,#REF!,0),MATCH(P$7,#REF!,0)&gt;0)),"Ok","Check"))</f>
        <v>#REF!</v>
      </c>
      <c r="Q41" s="20" t="e">
        <f>IF(AND((INDEX(#REF!,MATCH($B$3&amp;$B41,#REF!,0),MATCH(Q$6,#REF!,0))=0),(INDEX(#REF!,MATCH($B$3&amp;$B41,#REF!,0),MATCH(Q$7,#REF!,0))=0)),"Ok",IF(AND(INDEX(#REF!,MATCH($B$3&amp;$B41,#REF!,0),MATCH(Q$6,#REF!,0))&gt;0,INDEX(#REF!,MATCH($B$3&amp;$B41,#REF!,0),MATCH(Q$7,#REF!,0)&gt;0)),"Ok","Check"))</f>
        <v>#REF!</v>
      </c>
      <c r="R41" s="20" t="e">
        <f>IF(AND((INDEX(#REF!,MATCH($B$3&amp;$B41,#REF!,0),MATCH(R$6,#REF!,0))=0),(INDEX(#REF!,MATCH($B$3&amp;$B41,#REF!,0),MATCH(R$7,#REF!,0))=0)),"Ok",IF(AND(INDEX(#REF!,MATCH($B$3&amp;$B41,#REF!,0),MATCH(R$6,#REF!,0))&gt;0,INDEX(#REF!,MATCH($B$3&amp;$B41,#REF!,0),MATCH(R$7,#REF!,0)&gt;0)),"Ok","Check"))</f>
        <v>#REF!</v>
      </c>
      <c r="S41" s="20" t="e">
        <f>IF(AND((INDEX(#REF!,MATCH($B$3&amp;$B41,#REF!,0),MATCH(S$6,#REF!,0))=0),(INDEX(#REF!,MATCH($B$3&amp;$B41,#REF!,0),MATCH(S$7,#REF!,0))=0)),"Ok",IF(AND(INDEX(#REF!,MATCH($B$3&amp;$B41,#REF!,0),MATCH(S$6,#REF!,0))&gt;0,INDEX(#REF!,MATCH($B$3&amp;$B41,#REF!,0),MATCH(S$7,#REF!,0)&gt;0)),"Ok","Check"))</f>
        <v>#REF!</v>
      </c>
      <c r="T41" s="20" t="e">
        <f>IF(AND((INDEX(#REF!,MATCH($B$3&amp;$B41,#REF!,0),MATCH(T$6,#REF!,0))=0),(INDEX(#REF!,MATCH($B$3&amp;$B41,#REF!,0),MATCH(T$7,#REF!,0))=0)),"Ok",IF(AND(INDEX(#REF!,MATCH($B$3&amp;$B41,#REF!,0),MATCH(T$6,#REF!,0))&gt;0,INDEX(#REF!,MATCH($B$3&amp;$B41,#REF!,0),MATCH(T$7,#REF!,0)&gt;0)),"Ok","Check"))</f>
        <v>#REF!</v>
      </c>
      <c r="U41" s="20" t="e">
        <f>IF(AND((INDEX(#REF!,MATCH($B$3&amp;$B41,#REF!,0),MATCH(U$6,#REF!,0))=0),(INDEX(#REF!,MATCH($B$3&amp;$B41,#REF!,0),MATCH(U$7,#REF!,0))=0)),"Ok",IF(AND(INDEX(#REF!,MATCH($B$3&amp;$B41,#REF!,0),MATCH(U$6,#REF!,0))&gt;0,INDEX(#REF!,MATCH($B$3&amp;$B41,#REF!,0),MATCH(U$7,#REF!,0)&gt;0)),"Ok","Check"))</f>
        <v>#REF!</v>
      </c>
      <c r="V41" s="20" t="e">
        <f>IF(AND((INDEX(#REF!,MATCH($B$3&amp;$B41,#REF!,0),MATCH(V$6,#REF!,0))=0),(INDEX(#REF!,MATCH($B$3&amp;$B41,#REF!,0),MATCH(V$7,#REF!,0))=0)),"Ok",IF(AND(INDEX(#REF!,MATCH($B$3&amp;$B41,#REF!,0),MATCH(V$6,#REF!,0))&gt;0,INDEX(#REF!,MATCH($B$3&amp;$B41,#REF!,0),MATCH(V$7,#REF!,0)&gt;0)),"Ok","Check"))</f>
        <v>#REF!</v>
      </c>
      <c r="W41" s="20" t="e">
        <f>IF(AND((INDEX(#REF!,MATCH($B$3&amp;$B41,#REF!,0),MATCH(W$6,#REF!,0))=0),(INDEX(#REF!,MATCH($B$3&amp;$B41,#REF!,0),MATCH(W$7,#REF!,0))=0)),"Ok",IF(AND(INDEX(#REF!,MATCH($B$3&amp;$B41,#REF!,0),MATCH(W$6,#REF!,0))&gt;0,INDEX(#REF!,MATCH($B$3&amp;$B41,#REF!,0),MATCH(W$7,#REF!,0)&gt;0)),"Ok","Check"))</f>
        <v>#REF!</v>
      </c>
      <c r="X41" s="20" t="e">
        <f>IF(AND((INDEX(#REF!,MATCH($B$3&amp;$B41,#REF!,0),MATCH(X$6,#REF!,0))=0),(INDEX(#REF!,MATCH($B$3&amp;$B41,#REF!,0),MATCH(X$7,#REF!,0))=0)),"Ok",IF(AND(INDEX(#REF!,MATCH($B$3&amp;$B41,#REF!,0),MATCH(X$6,#REF!,0))&gt;0,INDEX(#REF!,MATCH($B$3&amp;$B41,#REF!,0),MATCH(X$7,#REF!,0)&gt;0)),"Ok","Check"))</f>
        <v>#REF!</v>
      </c>
      <c r="Y41" s="20" t="e">
        <f t="shared" si="2"/>
        <v>#REF!</v>
      </c>
      <c r="Z41" s="22" t="e">
        <f t="shared" si="2"/>
        <v>#REF!</v>
      </c>
      <c r="AA41" s="20" t="e">
        <f>IF(AND((INDEX(#REF!,MATCH($B$3&amp;$B41,#REF!,0),MATCH(AA$6,#REF!,0))=0),(INDEX(#REF!,MATCH($B$3&amp;$B41,#REF!,0),MATCH(AA$7,#REF!,0))=0)),"Ok",IF(AND(INDEX(#REF!,MATCH($B$3&amp;$B41,#REF!,0),MATCH(AA$6,#REF!,0))&gt;0,INDEX(#REF!,MATCH($B$3&amp;$B41,#REF!,0),MATCH(AA$7,#REF!,0)&gt;0)),"Ok","Check"))</f>
        <v>#REF!</v>
      </c>
      <c r="AB41" s="20" t="e">
        <f>IF(AND((INDEX(#REF!,MATCH($B$3&amp;$B41,#REF!,0),MATCH(AB$6,#REF!,0))=0),(INDEX(#REF!,MATCH($B$3&amp;$B41,#REF!,0),MATCH(AB$7,#REF!,0))=0)),"Ok",IF(AND(INDEX(#REF!,MATCH($B$3&amp;$B41,#REF!,0),MATCH(AB$6,#REF!,0))&gt;0,INDEX(#REF!,MATCH($B$3&amp;$B41,#REF!,0),MATCH(AB$7,#REF!,0)&gt;0)),"Ok","Check"))</f>
        <v>#REF!</v>
      </c>
      <c r="AC41" s="20" t="e">
        <f>IF(AND((INDEX(#REF!,MATCH($B$3&amp;$B41,#REF!,0),MATCH(AC$6,#REF!,0))=0),(INDEX(#REF!,MATCH($B$3&amp;$B41,#REF!,0),MATCH(AC$7,#REF!,0))=0)),"Ok",IF(AND(INDEX(#REF!,MATCH($B$3&amp;$B41,#REF!,0),MATCH(AC$6,#REF!,0))&gt;0,INDEX(#REF!,MATCH($B$3&amp;$B41,#REF!,0),MATCH(AC$7,#REF!,0)&gt;0)),"Ok","Check"))</f>
        <v>#REF!</v>
      </c>
      <c r="AD41" s="20" t="e">
        <f>IF(AND((INDEX(#REF!,MATCH($B$3&amp;$B41,#REF!,0),MATCH(AD$6,#REF!,0))=0),(INDEX(#REF!,MATCH($B$3&amp;$B41,#REF!,0),MATCH(AD$7,#REF!,0))=0)),"Ok",IF(AND(INDEX(#REF!,MATCH($B$3&amp;$B41,#REF!,0),MATCH(AD$6,#REF!,0))&gt;0,INDEX(#REF!,MATCH($B$3&amp;$B41,#REF!,0),MATCH(AD$7,#REF!,0)&gt;0)),"Ok","Check"))</f>
        <v>#REF!</v>
      </c>
      <c r="AE41" s="20" t="e">
        <f>IF(AND((INDEX(#REF!,MATCH($B$3&amp;$B41,#REF!,0),MATCH(AE$6,#REF!,0))=0),(INDEX(#REF!,MATCH($B$3&amp;$B41,#REF!,0),MATCH(AE$7,#REF!,0))=0)),"Ok",IF(AND(INDEX(#REF!,MATCH($B$3&amp;$B41,#REF!,0),MATCH(AE$6,#REF!,0))&gt;0,INDEX(#REF!,MATCH($B$3&amp;$B41,#REF!,0),MATCH(AE$7,#REF!,0)&gt;0)),"Ok","Check"))</f>
        <v>#REF!</v>
      </c>
      <c r="AF41" s="20" t="e">
        <f>IF(AND((INDEX(#REF!,MATCH($B$3&amp;$B41,#REF!,0),MATCH(AF$6,#REF!,0))=0),(INDEX(#REF!,MATCH($B$3&amp;$B41,#REF!,0),MATCH(AF$7,#REF!,0))=0)),"Ok",IF(AND(INDEX(#REF!,MATCH($B$3&amp;$B41,#REF!,0),MATCH(AF$6,#REF!,0))&gt;0,INDEX(#REF!,MATCH($B$3&amp;$B41,#REF!,0),MATCH(AF$7,#REF!,0)&gt;0)),"Ok","Check"))</f>
        <v>#REF!</v>
      </c>
      <c r="AG41" s="20" t="e">
        <f>IF(AND((INDEX(#REF!,MATCH($B$3&amp;$B41,#REF!,0),MATCH(AG$6,#REF!,0))=0),(INDEX(#REF!,MATCH($B$3&amp;$B41,#REF!,0),MATCH(AG$7,#REF!,0))=0)),"Ok",IF(AND(INDEX(#REF!,MATCH($B$3&amp;$B41,#REF!,0),MATCH(AG$6,#REF!,0))&gt;0,INDEX(#REF!,MATCH($B$3&amp;$B41,#REF!,0),MATCH(AG$7,#REF!,0)&gt;0)),"Ok","Check"))</f>
        <v>#REF!</v>
      </c>
      <c r="AH41" s="20" t="e">
        <f>IF(AND((INDEX(#REF!,MATCH($B$3&amp;$B41,#REF!,0),MATCH(AH$6,#REF!,0))=0),(INDEX(#REF!,MATCH($B$3&amp;$B41,#REF!,0),MATCH(AH$7,#REF!,0))=0)),"Ok",IF(AND(INDEX(#REF!,MATCH($B$3&amp;$B41,#REF!,0),MATCH(AH$6,#REF!,0))&gt;0,INDEX(#REF!,MATCH($B$3&amp;$B41,#REF!,0),MATCH(AH$7,#REF!,0)&gt;0)),"Ok","Check"))</f>
        <v>#REF!</v>
      </c>
      <c r="AI41" s="20" t="e">
        <f>IF(AND((INDEX(#REF!,MATCH($B$3&amp;$B41,#REF!,0),MATCH(AI$6,#REF!,0))=0),(INDEX(#REF!,MATCH($B$3&amp;$B41,#REF!,0),MATCH(AI$7,#REF!,0))=0)),"Ok",IF(AND(INDEX(#REF!,MATCH($B$3&amp;$B41,#REF!,0),MATCH(AI$6,#REF!,0))&gt;0,INDEX(#REF!,MATCH($B$3&amp;$B41,#REF!,0),MATCH(AI$7,#REF!,0)&gt;0)),"Ok","Check"))</f>
        <v>#REF!</v>
      </c>
      <c r="AJ41" s="20" t="e">
        <f>IF(AND((INDEX(#REF!,MATCH($B$3&amp;$B41,#REF!,0),MATCH(AJ$6,#REF!,0))=0),(INDEX(#REF!,MATCH($B$3&amp;$B41,#REF!,0),MATCH(AJ$7,#REF!,0))=0)),"Ok",IF(AND(INDEX(#REF!,MATCH($B$3&amp;$B41,#REF!,0),MATCH(AJ$6,#REF!,0))&gt;0,INDEX(#REF!,MATCH($B$3&amp;$B41,#REF!,0),MATCH(AJ$7,#REF!,0)&gt;0)),"Ok","Check"))</f>
        <v>#REF!</v>
      </c>
      <c r="AK41" s="20" t="e">
        <f>IF(AND((INDEX(#REF!,MATCH($B$3&amp;$B41,#REF!,0),MATCH(AK$6,#REF!,0))=0),(INDEX(#REF!,MATCH($B$3&amp;$B41,#REF!,0),MATCH(AK$7,#REF!,0))=0)),"Ok",IF(AND(INDEX(#REF!,MATCH($B$3&amp;$B41,#REF!,0),MATCH(AK$6,#REF!,0))&gt;0,INDEX(#REF!,MATCH($B$3&amp;$B41,#REF!,0),MATCH(AK$7,#REF!,0)&gt;0)),"Ok","Check"))</f>
        <v>#REF!</v>
      </c>
      <c r="AL41" s="20" t="e">
        <f>IF(AND((INDEX(#REF!,MATCH($B$3&amp;$B41,#REF!,0),MATCH(AL$6,#REF!,0))=0),(INDEX(#REF!,MATCH($B$3&amp;$B41,#REF!,0),MATCH(AL$7,#REF!,0))=0)),"Ok",IF(AND(INDEX(#REF!,MATCH($B$3&amp;$B41,#REF!,0),MATCH(AL$6,#REF!,0))&gt;0,INDEX(#REF!,MATCH($B$3&amp;$B41,#REF!,0),MATCH(AL$7,#REF!,0)&gt;0)),"Ok","Check"))</f>
        <v>#REF!</v>
      </c>
      <c r="AM41" s="20" t="e">
        <f t="shared" si="3"/>
        <v>#REF!</v>
      </c>
      <c r="AN41" s="21" t="e">
        <f t="shared" si="3"/>
        <v>#REF!</v>
      </c>
      <c r="AO41" s="20" t="e">
        <f>IF(AND((INDEX(#REF!,MATCH($B$3&amp;$B41,#REF!,0),MATCH(AO$6,#REF!,0))=0),(INDEX(#REF!,MATCH($B$3&amp;$B41,#REF!,0),MATCH(AO$7,#REF!,0))=0)),"Ok",IF(AND(INDEX(#REF!,MATCH($B$3&amp;$B41,#REF!,0),MATCH(AO$6,#REF!,0))&gt;0,INDEX(#REF!,MATCH($B$3&amp;$B41,#REF!,0),MATCH(AO$7,#REF!,0)&gt;0)),"Ok","Check"))</f>
        <v>#REF!</v>
      </c>
      <c r="AP41" s="20" t="e">
        <f>IF(AND((INDEX(#REF!,MATCH($B$3&amp;$B41,#REF!,0),MATCH(AP$6,#REF!,0))=0),(INDEX(#REF!,MATCH($B$3&amp;$B41,#REF!,0),MATCH(AP$7,#REF!,0))=0)),"Ok",IF(AND(INDEX(#REF!,MATCH($B$3&amp;$B41,#REF!,0),MATCH(AP$6,#REF!,0))&gt;0,INDEX(#REF!,MATCH($B$3&amp;$B41,#REF!,0),MATCH(AP$7,#REF!,0)&gt;0)),"Ok","Check"))</f>
        <v>#REF!</v>
      </c>
    </row>
    <row r="42" spans="1:42" ht="15.75" x14ac:dyDescent="0.25">
      <c r="A42" s="1">
        <v>35</v>
      </c>
      <c r="B42" s="1" t="s">
        <v>39</v>
      </c>
      <c r="C42" s="20" t="e">
        <f>IF(AND((INDEX(#REF!,MATCH($B$3&amp;$B42,#REF!,0),MATCH(C$6,#REF!,0))=0),(INDEX(#REF!,MATCH($B$3&amp;$B42,#REF!,0),MATCH(C$7,#REF!,0))=0)),"Ok",IF(AND(INDEX(#REF!,MATCH($B$3&amp;$B42,#REF!,0),MATCH(C$6,#REF!,0))&gt;0,INDEX(#REF!,MATCH($B$3&amp;$B42,#REF!,0),MATCH(C$7,#REF!,0)&gt;0)),"Ok","Check"))</f>
        <v>#REF!</v>
      </c>
      <c r="D42" s="20" t="e">
        <f>IF(AND((INDEX(#REF!,MATCH($B$3&amp;$B42,#REF!,0),MATCH(D$6,#REF!,0))=0),(INDEX(#REF!,MATCH($B$3&amp;$B42,#REF!,0),MATCH(D$7,#REF!,0))=0)),"Ok",IF(AND(INDEX(#REF!,MATCH($B$3&amp;$B42,#REF!,0),MATCH(D$6,#REF!,0))&gt;0,INDEX(#REF!,MATCH($B$3&amp;$B42,#REF!,0),MATCH(D$7,#REF!,0)&gt;0)),"Ok","Check"))</f>
        <v>#REF!</v>
      </c>
      <c r="E42" s="20" t="e">
        <f>IF(AND((INDEX(#REF!,MATCH($B$3&amp;$B42,#REF!,0),MATCH(E$6,#REF!,0))=0),(INDEX(#REF!,MATCH($B$3&amp;$B42,#REF!,0),MATCH(E$7,#REF!,0))=0)),"Ok",IF(AND(INDEX(#REF!,MATCH($B$3&amp;$B42,#REF!,0),MATCH(E$6,#REF!,0))&gt;0,INDEX(#REF!,MATCH($B$3&amp;$B42,#REF!,0),MATCH(E$7,#REF!,0)&gt;0)),"Ok","Check"))</f>
        <v>#REF!</v>
      </c>
      <c r="F42" s="20" t="e">
        <f>IF(AND((INDEX(#REF!,MATCH($B$3&amp;$B42,#REF!,0),MATCH(F$6,#REF!,0))=0),(INDEX(#REF!,MATCH($B$3&amp;$B42,#REF!,0),MATCH(F$7,#REF!,0))=0)),"Ok",IF(AND(INDEX(#REF!,MATCH($B$3&amp;$B42,#REF!,0),MATCH(F$6,#REF!,0))&gt;0,INDEX(#REF!,MATCH($B$3&amp;$B42,#REF!,0),MATCH(F$7,#REF!,0)&gt;0)),"Ok","Check"))</f>
        <v>#REF!</v>
      </c>
      <c r="G42" s="20" t="e">
        <f>IF(AND((INDEX(#REF!,MATCH($B$3&amp;$B42,#REF!,0),MATCH(G$6,#REF!,0))=0),(INDEX(#REF!,MATCH($B$3&amp;$B42,#REF!,0),MATCH(G$7,#REF!,0))=0)),"Ok",IF(AND(INDEX(#REF!,MATCH($B$3&amp;$B42,#REF!,0),MATCH(G$6,#REF!,0))&gt;0,INDEX(#REF!,MATCH($B$3&amp;$B42,#REF!,0),MATCH(G$7,#REF!,0)&gt;0)),"Ok","Check"))</f>
        <v>#REF!</v>
      </c>
      <c r="H42" s="20" t="e">
        <f>IF(AND((INDEX(#REF!,MATCH($B$3&amp;$B42,#REF!,0),MATCH(H$6,#REF!,0))=0),(INDEX(#REF!,MATCH($B$3&amp;$B42,#REF!,0),MATCH(H$7,#REF!,0))=0)),"Ok",IF(AND(INDEX(#REF!,MATCH($B$3&amp;$B42,#REF!,0),MATCH(H$6,#REF!,0))&gt;0,INDEX(#REF!,MATCH($B$3&amp;$B42,#REF!,0),MATCH(H$7,#REF!,0)&gt;0)),"Ok","Check"))</f>
        <v>#REF!</v>
      </c>
      <c r="I42" s="20" t="e">
        <f>IF(AND((INDEX(#REF!,MATCH($B$3&amp;$B42,#REF!,0),MATCH(I$6,#REF!,0))=0),(INDEX(#REF!,MATCH($B$3&amp;$B42,#REF!,0),MATCH(I$7,#REF!,0))=0)),"Ok",IF(AND(INDEX(#REF!,MATCH($B$3&amp;$B42,#REF!,0),MATCH(I$6,#REF!,0))&gt;0,INDEX(#REF!,MATCH($B$3&amp;$B42,#REF!,0),MATCH(I$7,#REF!,0)&gt;0)),"Ok","Check"))</f>
        <v>#REF!</v>
      </c>
      <c r="J42" s="20" t="e">
        <f>IF(AND((INDEX(#REF!,MATCH($B$3&amp;$B42,#REF!,0),MATCH(J$6,#REF!,0))=0),(INDEX(#REF!,MATCH($B$3&amp;$B42,#REF!,0),MATCH(J$7,#REF!,0))=0)),"Ok",IF(AND(INDEX(#REF!,MATCH($B$3&amp;$B42,#REF!,0),MATCH(J$6,#REF!,0))&gt;0,INDEX(#REF!,MATCH($B$3&amp;$B42,#REF!,0),MATCH(J$7,#REF!,0)&gt;0)),"Ok","Check"))</f>
        <v>#REF!</v>
      </c>
      <c r="K42" s="20" t="e">
        <f>IF(AND((INDEX(#REF!,MATCH($B$3&amp;$B42,#REF!,0),MATCH(K$6,#REF!,0))=0),(INDEX(#REF!,MATCH($B$3&amp;$B42,#REF!,0),MATCH(K$7,#REF!,0))=0)),"Ok",IF(AND(INDEX(#REF!,MATCH($B$3&amp;$B42,#REF!,0),MATCH(K$6,#REF!,0))&gt;0,INDEX(#REF!,MATCH($B$3&amp;$B42,#REF!,0),MATCH(K$7,#REF!,0)&gt;0)),"Ok","Check"))</f>
        <v>#REF!</v>
      </c>
      <c r="L42" s="20" t="e">
        <f>IF(AND((INDEX(#REF!,MATCH($B$3&amp;$B42,#REF!,0),MATCH(L$6,#REF!,0))=0),(INDEX(#REF!,MATCH($B$3&amp;$B42,#REF!,0),MATCH(L$7,#REF!,0))=0)),"Ok",IF(AND(INDEX(#REF!,MATCH($B$3&amp;$B42,#REF!,0),MATCH(L$6,#REF!,0))&gt;0,INDEX(#REF!,MATCH($B$3&amp;$B42,#REF!,0),MATCH(L$7,#REF!,0)&gt;0)),"Ok","Check"))</f>
        <v>#REF!</v>
      </c>
      <c r="M42" s="20" t="e">
        <f t="shared" si="1"/>
        <v>#REF!</v>
      </c>
      <c r="N42" s="22" t="e">
        <f t="shared" si="0"/>
        <v>#REF!</v>
      </c>
      <c r="O42" s="20" t="e">
        <f>IF(AND((INDEX(#REF!,MATCH($B$3&amp;$B42,#REF!,0),MATCH(O$6,#REF!,0))=0),(INDEX(#REF!,MATCH($B$3&amp;$B42,#REF!,0),MATCH(O$7,#REF!,0))=0)),"Ok",IF(AND(INDEX(#REF!,MATCH($B$3&amp;$B42,#REF!,0),MATCH(O$6,#REF!,0))&gt;0,INDEX(#REF!,MATCH($B$3&amp;$B42,#REF!,0),MATCH(O$7,#REF!,0)&gt;0)),"Ok","Check"))</f>
        <v>#REF!</v>
      </c>
      <c r="P42" s="20" t="e">
        <f>IF(AND((INDEX(#REF!,MATCH($B$3&amp;$B42,#REF!,0),MATCH(P$6,#REF!,0))=0),(INDEX(#REF!,MATCH($B$3&amp;$B42,#REF!,0),MATCH(P$7,#REF!,0))=0)),"Ok",IF(AND(INDEX(#REF!,MATCH($B$3&amp;$B42,#REF!,0),MATCH(P$6,#REF!,0))&gt;0,INDEX(#REF!,MATCH($B$3&amp;$B42,#REF!,0),MATCH(P$7,#REF!,0)&gt;0)),"Ok","Check"))</f>
        <v>#REF!</v>
      </c>
      <c r="Q42" s="20" t="e">
        <f>IF(AND((INDEX(#REF!,MATCH($B$3&amp;$B42,#REF!,0),MATCH(Q$6,#REF!,0))=0),(INDEX(#REF!,MATCH($B$3&amp;$B42,#REF!,0),MATCH(Q$7,#REF!,0))=0)),"Ok",IF(AND(INDEX(#REF!,MATCH($B$3&amp;$B42,#REF!,0),MATCH(Q$6,#REF!,0))&gt;0,INDEX(#REF!,MATCH($B$3&amp;$B42,#REF!,0),MATCH(Q$7,#REF!,0)&gt;0)),"Ok","Check"))</f>
        <v>#REF!</v>
      </c>
      <c r="R42" s="20" t="e">
        <f>IF(AND((INDEX(#REF!,MATCH($B$3&amp;$B42,#REF!,0),MATCH(R$6,#REF!,0))=0),(INDEX(#REF!,MATCH($B$3&amp;$B42,#REF!,0),MATCH(R$7,#REF!,0))=0)),"Ok",IF(AND(INDEX(#REF!,MATCH($B$3&amp;$B42,#REF!,0),MATCH(R$6,#REF!,0))&gt;0,INDEX(#REF!,MATCH($B$3&amp;$B42,#REF!,0),MATCH(R$7,#REF!,0)&gt;0)),"Ok","Check"))</f>
        <v>#REF!</v>
      </c>
      <c r="S42" s="20" t="e">
        <f>IF(AND((INDEX(#REF!,MATCH($B$3&amp;$B42,#REF!,0),MATCH(S$6,#REF!,0))=0),(INDEX(#REF!,MATCH($B$3&amp;$B42,#REF!,0),MATCH(S$7,#REF!,0))=0)),"Ok",IF(AND(INDEX(#REF!,MATCH($B$3&amp;$B42,#REF!,0),MATCH(S$6,#REF!,0))&gt;0,INDEX(#REF!,MATCH($B$3&amp;$B42,#REF!,0),MATCH(S$7,#REF!,0)&gt;0)),"Ok","Check"))</f>
        <v>#REF!</v>
      </c>
      <c r="T42" s="20" t="e">
        <f>IF(AND((INDEX(#REF!,MATCH($B$3&amp;$B42,#REF!,0),MATCH(T$6,#REF!,0))=0),(INDEX(#REF!,MATCH($B$3&amp;$B42,#REF!,0),MATCH(T$7,#REF!,0))=0)),"Ok",IF(AND(INDEX(#REF!,MATCH($B$3&amp;$B42,#REF!,0),MATCH(T$6,#REF!,0))&gt;0,INDEX(#REF!,MATCH($B$3&amp;$B42,#REF!,0),MATCH(T$7,#REF!,0)&gt;0)),"Ok","Check"))</f>
        <v>#REF!</v>
      </c>
      <c r="U42" s="20" t="e">
        <f>IF(AND((INDEX(#REF!,MATCH($B$3&amp;$B42,#REF!,0),MATCH(U$6,#REF!,0))=0),(INDEX(#REF!,MATCH($B$3&amp;$B42,#REF!,0),MATCH(U$7,#REF!,0))=0)),"Ok",IF(AND(INDEX(#REF!,MATCH($B$3&amp;$B42,#REF!,0),MATCH(U$6,#REF!,0))&gt;0,INDEX(#REF!,MATCH($B$3&amp;$B42,#REF!,0),MATCH(U$7,#REF!,0)&gt;0)),"Ok","Check"))</f>
        <v>#REF!</v>
      </c>
      <c r="V42" s="20" t="e">
        <f>IF(AND((INDEX(#REF!,MATCH($B$3&amp;$B42,#REF!,0),MATCH(V$6,#REF!,0))=0),(INDEX(#REF!,MATCH($B$3&amp;$B42,#REF!,0),MATCH(V$7,#REF!,0))=0)),"Ok",IF(AND(INDEX(#REF!,MATCH($B$3&amp;$B42,#REF!,0),MATCH(V$6,#REF!,0))&gt;0,INDEX(#REF!,MATCH($B$3&amp;$B42,#REF!,0),MATCH(V$7,#REF!,0)&gt;0)),"Ok","Check"))</f>
        <v>#REF!</v>
      </c>
      <c r="W42" s="20" t="e">
        <f>IF(AND((INDEX(#REF!,MATCH($B$3&amp;$B42,#REF!,0),MATCH(W$6,#REF!,0))=0),(INDEX(#REF!,MATCH($B$3&amp;$B42,#REF!,0),MATCH(W$7,#REF!,0))=0)),"Ok",IF(AND(INDEX(#REF!,MATCH($B$3&amp;$B42,#REF!,0),MATCH(W$6,#REF!,0))&gt;0,INDEX(#REF!,MATCH($B$3&amp;$B42,#REF!,0),MATCH(W$7,#REF!,0)&gt;0)),"Ok","Check"))</f>
        <v>#REF!</v>
      </c>
      <c r="X42" s="20" t="e">
        <f>IF(AND((INDEX(#REF!,MATCH($B$3&amp;$B42,#REF!,0),MATCH(X$6,#REF!,0))=0),(INDEX(#REF!,MATCH($B$3&amp;$B42,#REF!,0),MATCH(X$7,#REF!,0))=0)),"Ok",IF(AND(INDEX(#REF!,MATCH($B$3&amp;$B42,#REF!,0),MATCH(X$6,#REF!,0))&gt;0,INDEX(#REF!,MATCH($B$3&amp;$B42,#REF!,0),MATCH(X$7,#REF!,0)&gt;0)),"Ok","Check"))</f>
        <v>#REF!</v>
      </c>
      <c r="Y42" s="20" t="e">
        <f t="shared" si="2"/>
        <v>#REF!</v>
      </c>
      <c r="Z42" s="22" t="e">
        <f t="shared" si="2"/>
        <v>#REF!</v>
      </c>
      <c r="AA42" s="20" t="e">
        <f>IF(AND((INDEX(#REF!,MATCH($B$3&amp;$B42,#REF!,0),MATCH(AA$6,#REF!,0))=0),(INDEX(#REF!,MATCH($B$3&amp;$B42,#REF!,0),MATCH(AA$7,#REF!,0))=0)),"Ok",IF(AND(INDEX(#REF!,MATCH($B$3&amp;$B42,#REF!,0),MATCH(AA$6,#REF!,0))&gt;0,INDEX(#REF!,MATCH($B$3&amp;$B42,#REF!,0),MATCH(AA$7,#REF!,0)&gt;0)),"Ok","Check"))</f>
        <v>#REF!</v>
      </c>
      <c r="AB42" s="20" t="e">
        <f>IF(AND((INDEX(#REF!,MATCH($B$3&amp;$B42,#REF!,0),MATCH(AB$6,#REF!,0))=0),(INDEX(#REF!,MATCH($B$3&amp;$B42,#REF!,0),MATCH(AB$7,#REF!,0))=0)),"Ok",IF(AND(INDEX(#REF!,MATCH($B$3&amp;$B42,#REF!,0),MATCH(AB$6,#REF!,0))&gt;0,INDEX(#REF!,MATCH($B$3&amp;$B42,#REF!,0),MATCH(AB$7,#REF!,0)&gt;0)),"Ok","Check"))</f>
        <v>#REF!</v>
      </c>
      <c r="AC42" s="20" t="e">
        <f>IF(AND((INDEX(#REF!,MATCH($B$3&amp;$B42,#REF!,0),MATCH(AC$6,#REF!,0))=0),(INDEX(#REF!,MATCH($B$3&amp;$B42,#REF!,0),MATCH(AC$7,#REF!,0))=0)),"Ok",IF(AND(INDEX(#REF!,MATCH($B$3&amp;$B42,#REF!,0),MATCH(AC$6,#REF!,0))&gt;0,INDEX(#REF!,MATCH($B$3&amp;$B42,#REF!,0),MATCH(AC$7,#REF!,0)&gt;0)),"Ok","Check"))</f>
        <v>#REF!</v>
      </c>
      <c r="AD42" s="20" t="e">
        <f>IF(AND((INDEX(#REF!,MATCH($B$3&amp;$B42,#REF!,0),MATCH(AD$6,#REF!,0))=0),(INDEX(#REF!,MATCH($B$3&amp;$B42,#REF!,0),MATCH(AD$7,#REF!,0))=0)),"Ok",IF(AND(INDEX(#REF!,MATCH($B$3&amp;$B42,#REF!,0),MATCH(AD$6,#REF!,0))&gt;0,INDEX(#REF!,MATCH($B$3&amp;$B42,#REF!,0),MATCH(AD$7,#REF!,0)&gt;0)),"Ok","Check"))</f>
        <v>#REF!</v>
      </c>
      <c r="AE42" s="20" t="e">
        <f>IF(AND((INDEX(#REF!,MATCH($B$3&amp;$B42,#REF!,0),MATCH(AE$6,#REF!,0))=0),(INDEX(#REF!,MATCH($B$3&amp;$B42,#REF!,0),MATCH(AE$7,#REF!,0))=0)),"Ok",IF(AND(INDEX(#REF!,MATCH($B$3&amp;$B42,#REF!,0),MATCH(AE$6,#REF!,0))&gt;0,INDEX(#REF!,MATCH($B$3&amp;$B42,#REF!,0),MATCH(AE$7,#REF!,0)&gt;0)),"Ok","Check"))</f>
        <v>#REF!</v>
      </c>
      <c r="AF42" s="20" t="e">
        <f>IF(AND((INDEX(#REF!,MATCH($B$3&amp;$B42,#REF!,0),MATCH(AF$6,#REF!,0))=0),(INDEX(#REF!,MATCH($B$3&amp;$B42,#REF!,0),MATCH(AF$7,#REF!,0))=0)),"Ok",IF(AND(INDEX(#REF!,MATCH($B$3&amp;$B42,#REF!,0),MATCH(AF$6,#REF!,0))&gt;0,INDEX(#REF!,MATCH($B$3&amp;$B42,#REF!,0),MATCH(AF$7,#REF!,0)&gt;0)),"Ok","Check"))</f>
        <v>#REF!</v>
      </c>
      <c r="AG42" s="20" t="e">
        <f>IF(AND((INDEX(#REF!,MATCH($B$3&amp;$B42,#REF!,0),MATCH(AG$6,#REF!,0))=0),(INDEX(#REF!,MATCH($B$3&amp;$B42,#REF!,0),MATCH(AG$7,#REF!,0))=0)),"Ok",IF(AND(INDEX(#REF!,MATCH($B$3&amp;$B42,#REF!,0),MATCH(AG$6,#REF!,0))&gt;0,INDEX(#REF!,MATCH($B$3&amp;$B42,#REF!,0),MATCH(AG$7,#REF!,0)&gt;0)),"Ok","Check"))</f>
        <v>#REF!</v>
      </c>
      <c r="AH42" s="20" t="e">
        <f>IF(AND((INDEX(#REF!,MATCH($B$3&amp;$B42,#REF!,0),MATCH(AH$6,#REF!,0))=0),(INDEX(#REF!,MATCH($B$3&amp;$B42,#REF!,0),MATCH(AH$7,#REF!,0))=0)),"Ok",IF(AND(INDEX(#REF!,MATCH($B$3&amp;$B42,#REF!,0),MATCH(AH$6,#REF!,0))&gt;0,INDEX(#REF!,MATCH($B$3&amp;$B42,#REF!,0),MATCH(AH$7,#REF!,0)&gt;0)),"Ok","Check"))</f>
        <v>#REF!</v>
      </c>
      <c r="AI42" s="20" t="e">
        <f>IF(AND((INDEX(#REF!,MATCH($B$3&amp;$B42,#REF!,0),MATCH(AI$6,#REF!,0))=0),(INDEX(#REF!,MATCH($B$3&amp;$B42,#REF!,0),MATCH(AI$7,#REF!,0))=0)),"Ok",IF(AND(INDEX(#REF!,MATCH($B$3&amp;$B42,#REF!,0),MATCH(AI$6,#REF!,0))&gt;0,INDEX(#REF!,MATCH($B$3&amp;$B42,#REF!,0),MATCH(AI$7,#REF!,0)&gt;0)),"Ok","Check"))</f>
        <v>#REF!</v>
      </c>
      <c r="AJ42" s="20" t="e">
        <f>IF(AND((INDEX(#REF!,MATCH($B$3&amp;$B42,#REF!,0),MATCH(AJ$6,#REF!,0))=0),(INDEX(#REF!,MATCH($B$3&amp;$B42,#REF!,0),MATCH(AJ$7,#REF!,0))=0)),"Ok",IF(AND(INDEX(#REF!,MATCH($B$3&amp;$B42,#REF!,0),MATCH(AJ$6,#REF!,0))&gt;0,INDEX(#REF!,MATCH($B$3&amp;$B42,#REF!,0),MATCH(AJ$7,#REF!,0)&gt;0)),"Ok","Check"))</f>
        <v>#REF!</v>
      </c>
      <c r="AK42" s="20" t="e">
        <f>IF(AND((INDEX(#REF!,MATCH($B$3&amp;$B42,#REF!,0),MATCH(AK$6,#REF!,0))=0),(INDEX(#REF!,MATCH($B$3&amp;$B42,#REF!,0),MATCH(AK$7,#REF!,0))=0)),"Ok",IF(AND(INDEX(#REF!,MATCH($B$3&amp;$B42,#REF!,0),MATCH(AK$6,#REF!,0))&gt;0,INDEX(#REF!,MATCH($B$3&amp;$B42,#REF!,0),MATCH(AK$7,#REF!,0)&gt;0)),"Ok","Check"))</f>
        <v>#REF!</v>
      </c>
      <c r="AL42" s="20" t="e">
        <f>IF(AND((INDEX(#REF!,MATCH($B$3&amp;$B42,#REF!,0),MATCH(AL$6,#REF!,0))=0),(INDEX(#REF!,MATCH($B$3&amp;$B42,#REF!,0),MATCH(AL$7,#REF!,0))=0)),"Ok",IF(AND(INDEX(#REF!,MATCH($B$3&amp;$B42,#REF!,0),MATCH(AL$6,#REF!,0))&gt;0,INDEX(#REF!,MATCH($B$3&amp;$B42,#REF!,0),MATCH(AL$7,#REF!,0)&gt;0)),"Ok","Check"))</f>
        <v>#REF!</v>
      </c>
      <c r="AM42" s="20" t="e">
        <f t="shared" si="3"/>
        <v>#REF!</v>
      </c>
      <c r="AN42" s="21" t="e">
        <f t="shared" si="3"/>
        <v>#REF!</v>
      </c>
      <c r="AO42" s="20" t="e">
        <f>IF(AND((INDEX(#REF!,MATCH($B$3&amp;$B42,#REF!,0),MATCH(AO$6,#REF!,0))=0),(INDEX(#REF!,MATCH($B$3&amp;$B42,#REF!,0),MATCH(AO$7,#REF!,0))=0)),"Ok",IF(AND(INDEX(#REF!,MATCH($B$3&amp;$B42,#REF!,0),MATCH(AO$6,#REF!,0))&gt;0,INDEX(#REF!,MATCH($B$3&amp;$B42,#REF!,0),MATCH(AO$7,#REF!,0)&gt;0)),"Ok","Check"))</f>
        <v>#REF!</v>
      </c>
      <c r="AP42" s="20" t="e">
        <f>IF(AND((INDEX(#REF!,MATCH($B$3&amp;$B42,#REF!,0),MATCH(AP$6,#REF!,0))=0),(INDEX(#REF!,MATCH($B$3&amp;$B42,#REF!,0),MATCH(AP$7,#REF!,0))=0)),"Ok",IF(AND(INDEX(#REF!,MATCH($B$3&amp;$B42,#REF!,0),MATCH(AP$6,#REF!,0))&gt;0,INDEX(#REF!,MATCH($B$3&amp;$B42,#REF!,0),MATCH(AP$7,#REF!,0)&gt;0)),"Ok","Check"))</f>
        <v>#REF!</v>
      </c>
    </row>
    <row r="43" spans="1:42" ht="15.75" x14ac:dyDescent="0.25">
      <c r="A43" s="1">
        <v>36</v>
      </c>
      <c r="B43" s="1" t="s">
        <v>40</v>
      </c>
      <c r="C43" s="20" t="e">
        <f>IF(AND((INDEX(#REF!,MATCH($B$3&amp;$B43,#REF!,0),MATCH(C$6,#REF!,0))=0),(INDEX(#REF!,MATCH($B$3&amp;$B43,#REF!,0),MATCH(C$7,#REF!,0))=0)),"Ok",IF(AND(INDEX(#REF!,MATCH($B$3&amp;$B43,#REF!,0),MATCH(C$6,#REF!,0))&gt;0,INDEX(#REF!,MATCH($B$3&amp;$B43,#REF!,0),MATCH(C$7,#REF!,0)&gt;0)),"Ok","Check"))</f>
        <v>#REF!</v>
      </c>
      <c r="D43" s="20" t="e">
        <f>IF(AND((INDEX(#REF!,MATCH($B$3&amp;$B43,#REF!,0),MATCH(D$6,#REF!,0))=0),(INDEX(#REF!,MATCH($B$3&amp;$B43,#REF!,0),MATCH(D$7,#REF!,0))=0)),"Ok",IF(AND(INDEX(#REF!,MATCH($B$3&amp;$B43,#REF!,0),MATCH(D$6,#REF!,0))&gt;0,INDEX(#REF!,MATCH($B$3&amp;$B43,#REF!,0),MATCH(D$7,#REF!,0)&gt;0)),"Ok","Check"))</f>
        <v>#REF!</v>
      </c>
      <c r="E43" s="20" t="e">
        <f>IF(AND((INDEX(#REF!,MATCH($B$3&amp;$B43,#REF!,0),MATCH(E$6,#REF!,0))=0),(INDEX(#REF!,MATCH($B$3&amp;$B43,#REF!,0),MATCH(E$7,#REF!,0))=0)),"Ok",IF(AND(INDEX(#REF!,MATCH($B$3&amp;$B43,#REF!,0),MATCH(E$6,#REF!,0))&gt;0,INDEX(#REF!,MATCH($B$3&amp;$B43,#REF!,0),MATCH(E$7,#REF!,0)&gt;0)),"Ok","Check"))</f>
        <v>#REF!</v>
      </c>
      <c r="F43" s="20" t="e">
        <f>IF(AND((INDEX(#REF!,MATCH($B$3&amp;$B43,#REF!,0),MATCH(F$6,#REF!,0))=0),(INDEX(#REF!,MATCH($B$3&amp;$B43,#REF!,0),MATCH(F$7,#REF!,0))=0)),"Ok",IF(AND(INDEX(#REF!,MATCH($B$3&amp;$B43,#REF!,0),MATCH(F$6,#REF!,0))&gt;0,INDEX(#REF!,MATCH($B$3&amp;$B43,#REF!,0),MATCH(F$7,#REF!,0)&gt;0)),"Ok","Check"))</f>
        <v>#REF!</v>
      </c>
      <c r="G43" s="20" t="e">
        <f>IF(AND((INDEX(#REF!,MATCH($B$3&amp;$B43,#REF!,0),MATCH(G$6,#REF!,0))=0),(INDEX(#REF!,MATCH($B$3&amp;$B43,#REF!,0),MATCH(G$7,#REF!,0))=0)),"Ok",IF(AND(INDEX(#REF!,MATCH($B$3&amp;$B43,#REF!,0),MATCH(G$6,#REF!,0))&gt;0,INDEX(#REF!,MATCH($B$3&amp;$B43,#REF!,0),MATCH(G$7,#REF!,0)&gt;0)),"Ok","Check"))</f>
        <v>#REF!</v>
      </c>
      <c r="H43" s="20" t="e">
        <f>IF(AND((INDEX(#REF!,MATCH($B$3&amp;$B43,#REF!,0),MATCH(H$6,#REF!,0))=0),(INDEX(#REF!,MATCH($B$3&amp;$B43,#REF!,0),MATCH(H$7,#REF!,0))=0)),"Ok",IF(AND(INDEX(#REF!,MATCH($B$3&amp;$B43,#REF!,0),MATCH(H$6,#REF!,0))&gt;0,INDEX(#REF!,MATCH($B$3&amp;$B43,#REF!,0),MATCH(H$7,#REF!,0)&gt;0)),"Ok","Check"))</f>
        <v>#REF!</v>
      </c>
      <c r="I43" s="20" t="e">
        <f>IF(AND((INDEX(#REF!,MATCH($B$3&amp;$B43,#REF!,0),MATCH(I$6,#REF!,0))=0),(INDEX(#REF!,MATCH($B$3&amp;$B43,#REF!,0),MATCH(I$7,#REF!,0))=0)),"Ok",IF(AND(INDEX(#REF!,MATCH($B$3&amp;$B43,#REF!,0),MATCH(I$6,#REF!,0))&gt;0,INDEX(#REF!,MATCH($B$3&amp;$B43,#REF!,0),MATCH(I$7,#REF!,0)&gt;0)),"Ok","Check"))</f>
        <v>#REF!</v>
      </c>
      <c r="J43" s="20" t="e">
        <f>IF(AND((INDEX(#REF!,MATCH($B$3&amp;$B43,#REF!,0),MATCH(J$6,#REF!,0))=0),(INDEX(#REF!,MATCH($B$3&amp;$B43,#REF!,0),MATCH(J$7,#REF!,0))=0)),"Ok",IF(AND(INDEX(#REF!,MATCH($B$3&amp;$B43,#REF!,0),MATCH(J$6,#REF!,0))&gt;0,INDEX(#REF!,MATCH($B$3&amp;$B43,#REF!,0),MATCH(J$7,#REF!,0)&gt;0)),"Ok","Check"))</f>
        <v>#REF!</v>
      </c>
      <c r="K43" s="20" t="e">
        <f>IF(AND((INDEX(#REF!,MATCH($B$3&amp;$B43,#REF!,0),MATCH(K$6,#REF!,0))=0),(INDEX(#REF!,MATCH($B$3&amp;$B43,#REF!,0),MATCH(K$7,#REF!,0))=0)),"Ok",IF(AND(INDEX(#REF!,MATCH($B$3&amp;$B43,#REF!,0),MATCH(K$6,#REF!,0))&gt;0,INDEX(#REF!,MATCH($B$3&amp;$B43,#REF!,0),MATCH(K$7,#REF!,0)&gt;0)),"Ok","Check"))</f>
        <v>#REF!</v>
      </c>
      <c r="L43" s="20" t="e">
        <f>IF(AND((INDEX(#REF!,MATCH($B$3&amp;$B43,#REF!,0),MATCH(L$6,#REF!,0))=0),(INDEX(#REF!,MATCH($B$3&amp;$B43,#REF!,0),MATCH(L$7,#REF!,0))=0)),"Ok",IF(AND(INDEX(#REF!,MATCH($B$3&amp;$B43,#REF!,0),MATCH(L$6,#REF!,0))&gt;0,INDEX(#REF!,MATCH($B$3&amp;$B43,#REF!,0),MATCH(L$7,#REF!,0)&gt;0)),"Ok","Check"))</f>
        <v>#REF!</v>
      </c>
      <c r="M43" s="20" t="e">
        <f t="shared" si="1"/>
        <v>#REF!</v>
      </c>
      <c r="N43" s="22" t="e">
        <f t="shared" si="0"/>
        <v>#REF!</v>
      </c>
      <c r="O43" s="20" t="e">
        <f>IF(AND((INDEX(#REF!,MATCH($B$3&amp;$B43,#REF!,0),MATCH(O$6,#REF!,0))=0),(INDEX(#REF!,MATCH($B$3&amp;$B43,#REF!,0),MATCH(O$7,#REF!,0))=0)),"Ok",IF(AND(INDEX(#REF!,MATCH($B$3&amp;$B43,#REF!,0),MATCH(O$6,#REF!,0))&gt;0,INDEX(#REF!,MATCH($B$3&amp;$B43,#REF!,0),MATCH(O$7,#REF!,0)&gt;0)),"Ok","Check"))</f>
        <v>#REF!</v>
      </c>
      <c r="P43" s="20" t="e">
        <f>IF(AND((INDEX(#REF!,MATCH($B$3&amp;$B43,#REF!,0),MATCH(P$6,#REF!,0))=0),(INDEX(#REF!,MATCH($B$3&amp;$B43,#REF!,0),MATCH(P$7,#REF!,0))=0)),"Ok",IF(AND(INDEX(#REF!,MATCH($B$3&amp;$B43,#REF!,0),MATCH(P$6,#REF!,0))&gt;0,INDEX(#REF!,MATCH($B$3&amp;$B43,#REF!,0),MATCH(P$7,#REF!,0)&gt;0)),"Ok","Check"))</f>
        <v>#REF!</v>
      </c>
      <c r="Q43" s="20" t="e">
        <f>IF(AND((INDEX(#REF!,MATCH($B$3&amp;$B43,#REF!,0),MATCH(Q$6,#REF!,0))=0),(INDEX(#REF!,MATCH($B$3&amp;$B43,#REF!,0),MATCH(Q$7,#REF!,0))=0)),"Ok",IF(AND(INDEX(#REF!,MATCH($B$3&amp;$B43,#REF!,0),MATCH(Q$6,#REF!,0))&gt;0,INDEX(#REF!,MATCH($B$3&amp;$B43,#REF!,0),MATCH(Q$7,#REF!,0)&gt;0)),"Ok","Check"))</f>
        <v>#REF!</v>
      </c>
      <c r="R43" s="20" t="e">
        <f>IF(AND((INDEX(#REF!,MATCH($B$3&amp;$B43,#REF!,0),MATCH(R$6,#REF!,0))=0),(INDEX(#REF!,MATCH($B$3&amp;$B43,#REF!,0),MATCH(R$7,#REF!,0))=0)),"Ok",IF(AND(INDEX(#REF!,MATCH($B$3&amp;$B43,#REF!,0),MATCH(R$6,#REF!,0))&gt;0,INDEX(#REF!,MATCH($B$3&amp;$B43,#REF!,0),MATCH(R$7,#REF!,0)&gt;0)),"Ok","Check"))</f>
        <v>#REF!</v>
      </c>
      <c r="S43" s="20" t="e">
        <f>IF(AND((INDEX(#REF!,MATCH($B$3&amp;$B43,#REF!,0),MATCH(S$6,#REF!,0))=0),(INDEX(#REF!,MATCH($B$3&amp;$B43,#REF!,0),MATCH(S$7,#REF!,0))=0)),"Ok",IF(AND(INDEX(#REF!,MATCH($B$3&amp;$B43,#REF!,0),MATCH(S$6,#REF!,0))&gt;0,INDEX(#REF!,MATCH($B$3&amp;$B43,#REF!,0),MATCH(S$7,#REF!,0)&gt;0)),"Ok","Check"))</f>
        <v>#REF!</v>
      </c>
      <c r="T43" s="20" t="e">
        <f>IF(AND((INDEX(#REF!,MATCH($B$3&amp;$B43,#REF!,0),MATCH(T$6,#REF!,0))=0),(INDEX(#REF!,MATCH($B$3&amp;$B43,#REF!,0),MATCH(T$7,#REF!,0))=0)),"Ok",IF(AND(INDEX(#REF!,MATCH($B$3&amp;$B43,#REF!,0),MATCH(T$6,#REF!,0))&gt;0,INDEX(#REF!,MATCH($B$3&amp;$B43,#REF!,0),MATCH(T$7,#REF!,0)&gt;0)),"Ok","Check"))</f>
        <v>#REF!</v>
      </c>
      <c r="U43" s="20" t="e">
        <f>IF(AND((INDEX(#REF!,MATCH($B$3&amp;$B43,#REF!,0),MATCH(U$6,#REF!,0))=0),(INDEX(#REF!,MATCH($B$3&amp;$B43,#REF!,0),MATCH(U$7,#REF!,0))=0)),"Ok",IF(AND(INDEX(#REF!,MATCH($B$3&amp;$B43,#REF!,0),MATCH(U$6,#REF!,0))&gt;0,INDEX(#REF!,MATCH($B$3&amp;$B43,#REF!,0),MATCH(U$7,#REF!,0)&gt;0)),"Ok","Check"))</f>
        <v>#REF!</v>
      </c>
      <c r="V43" s="20" t="e">
        <f>IF(AND((INDEX(#REF!,MATCH($B$3&amp;$B43,#REF!,0),MATCH(V$6,#REF!,0))=0),(INDEX(#REF!,MATCH($B$3&amp;$B43,#REF!,0),MATCH(V$7,#REF!,0))=0)),"Ok",IF(AND(INDEX(#REF!,MATCH($B$3&amp;$B43,#REF!,0),MATCH(V$6,#REF!,0))&gt;0,INDEX(#REF!,MATCH($B$3&amp;$B43,#REF!,0),MATCH(V$7,#REF!,0)&gt;0)),"Ok","Check"))</f>
        <v>#REF!</v>
      </c>
      <c r="W43" s="20" t="e">
        <f>IF(AND((INDEX(#REF!,MATCH($B$3&amp;$B43,#REF!,0),MATCH(W$6,#REF!,0))=0),(INDEX(#REF!,MATCH($B$3&amp;$B43,#REF!,0),MATCH(W$7,#REF!,0))=0)),"Ok",IF(AND(INDEX(#REF!,MATCH($B$3&amp;$B43,#REF!,0),MATCH(W$6,#REF!,0))&gt;0,INDEX(#REF!,MATCH($B$3&amp;$B43,#REF!,0),MATCH(W$7,#REF!,0)&gt;0)),"Ok","Check"))</f>
        <v>#REF!</v>
      </c>
      <c r="X43" s="20" t="e">
        <f>IF(AND((INDEX(#REF!,MATCH($B$3&amp;$B43,#REF!,0),MATCH(X$6,#REF!,0))=0),(INDEX(#REF!,MATCH($B$3&amp;$B43,#REF!,0),MATCH(X$7,#REF!,0))=0)),"Ok",IF(AND(INDEX(#REF!,MATCH($B$3&amp;$B43,#REF!,0),MATCH(X$6,#REF!,0))&gt;0,INDEX(#REF!,MATCH($B$3&amp;$B43,#REF!,0),MATCH(X$7,#REF!,0)&gt;0)),"Ok","Check"))</f>
        <v>#REF!</v>
      </c>
      <c r="Y43" s="20" t="e">
        <f t="shared" si="2"/>
        <v>#REF!</v>
      </c>
      <c r="Z43" s="22" t="e">
        <f t="shared" si="2"/>
        <v>#REF!</v>
      </c>
      <c r="AA43" s="20" t="e">
        <f>IF(AND((INDEX(#REF!,MATCH($B$3&amp;$B43,#REF!,0),MATCH(AA$6,#REF!,0))=0),(INDEX(#REF!,MATCH($B$3&amp;$B43,#REF!,0),MATCH(AA$7,#REF!,0))=0)),"Ok",IF(AND(INDEX(#REF!,MATCH($B$3&amp;$B43,#REF!,0),MATCH(AA$6,#REF!,0))&gt;0,INDEX(#REF!,MATCH($B$3&amp;$B43,#REF!,0),MATCH(AA$7,#REF!,0)&gt;0)),"Ok","Check"))</f>
        <v>#REF!</v>
      </c>
      <c r="AB43" s="20" t="e">
        <f>IF(AND((INDEX(#REF!,MATCH($B$3&amp;$B43,#REF!,0),MATCH(AB$6,#REF!,0))=0),(INDEX(#REF!,MATCH($B$3&amp;$B43,#REF!,0),MATCH(AB$7,#REF!,0))=0)),"Ok",IF(AND(INDEX(#REF!,MATCH($B$3&amp;$B43,#REF!,0),MATCH(AB$6,#REF!,0))&gt;0,INDEX(#REF!,MATCH($B$3&amp;$B43,#REF!,0),MATCH(AB$7,#REF!,0)&gt;0)),"Ok","Check"))</f>
        <v>#REF!</v>
      </c>
      <c r="AC43" s="20" t="e">
        <f>IF(AND((INDEX(#REF!,MATCH($B$3&amp;$B43,#REF!,0),MATCH(AC$6,#REF!,0))=0),(INDEX(#REF!,MATCH($B$3&amp;$B43,#REF!,0),MATCH(AC$7,#REF!,0))=0)),"Ok",IF(AND(INDEX(#REF!,MATCH($B$3&amp;$B43,#REF!,0),MATCH(AC$6,#REF!,0))&gt;0,INDEX(#REF!,MATCH($B$3&amp;$B43,#REF!,0),MATCH(AC$7,#REF!,0)&gt;0)),"Ok","Check"))</f>
        <v>#REF!</v>
      </c>
      <c r="AD43" s="20" t="e">
        <f>IF(AND((INDEX(#REF!,MATCH($B$3&amp;$B43,#REF!,0),MATCH(AD$6,#REF!,0))=0),(INDEX(#REF!,MATCH($B$3&amp;$B43,#REF!,0),MATCH(AD$7,#REF!,0))=0)),"Ok",IF(AND(INDEX(#REF!,MATCH($B$3&amp;$B43,#REF!,0),MATCH(AD$6,#REF!,0))&gt;0,INDEX(#REF!,MATCH($B$3&amp;$B43,#REF!,0),MATCH(AD$7,#REF!,0)&gt;0)),"Ok","Check"))</f>
        <v>#REF!</v>
      </c>
      <c r="AE43" s="20" t="e">
        <f>IF(AND((INDEX(#REF!,MATCH($B$3&amp;$B43,#REF!,0),MATCH(AE$6,#REF!,0))=0),(INDEX(#REF!,MATCH($B$3&amp;$B43,#REF!,0),MATCH(AE$7,#REF!,0))=0)),"Ok",IF(AND(INDEX(#REF!,MATCH($B$3&amp;$B43,#REF!,0),MATCH(AE$6,#REF!,0))&gt;0,INDEX(#REF!,MATCH($B$3&amp;$B43,#REF!,0),MATCH(AE$7,#REF!,0)&gt;0)),"Ok","Check"))</f>
        <v>#REF!</v>
      </c>
      <c r="AF43" s="20" t="e">
        <f>IF(AND((INDEX(#REF!,MATCH($B$3&amp;$B43,#REF!,0),MATCH(AF$6,#REF!,0))=0),(INDEX(#REF!,MATCH($B$3&amp;$B43,#REF!,0),MATCH(AF$7,#REF!,0))=0)),"Ok",IF(AND(INDEX(#REF!,MATCH($B$3&amp;$B43,#REF!,0),MATCH(AF$6,#REF!,0))&gt;0,INDEX(#REF!,MATCH($B$3&amp;$B43,#REF!,0),MATCH(AF$7,#REF!,0)&gt;0)),"Ok","Check"))</f>
        <v>#REF!</v>
      </c>
      <c r="AG43" s="20" t="e">
        <f>IF(AND((INDEX(#REF!,MATCH($B$3&amp;$B43,#REF!,0),MATCH(AG$6,#REF!,0))=0),(INDEX(#REF!,MATCH($B$3&amp;$B43,#REF!,0),MATCH(AG$7,#REF!,0))=0)),"Ok",IF(AND(INDEX(#REF!,MATCH($B$3&amp;$B43,#REF!,0),MATCH(AG$6,#REF!,0))&gt;0,INDEX(#REF!,MATCH($B$3&amp;$B43,#REF!,0),MATCH(AG$7,#REF!,0)&gt;0)),"Ok","Check"))</f>
        <v>#REF!</v>
      </c>
      <c r="AH43" s="20" t="e">
        <f>IF(AND((INDEX(#REF!,MATCH($B$3&amp;$B43,#REF!,0),MATCH(AH$6,#REF!,0))=0),(INDEX(#REF!,MATCH($B$3&amp;$B43,#REF!,0),MATCH(AH$7,#REF!,0))=0)),"Ok",IF(AND(INDEX(#REF!,MATCH($B$3&amp;$B43,#REF!,0),MATCH(AH$6,#REF!,0))&gt;0,INDEX(#REF!,MATCH($B$3&amp;$B43,#REF!,0),MATCH(AH$7,#REF!,0)&gt;0)),"Ok","Check"))</f>
        <v>#REF!</v>
      </c>
      <c r="AI43" s="20" t="e">
        <f>IF(AND((INDEX(#REF!,MATCH($B$3&amp;$B43,#REF!,0),MATCH(AI$6,#REF!,0))=0),(INDEX(#REF!,MATCH($B$3&amp;$B43,#REF!,0),MATCH(AI$7,#REF!,0))=0)),"Ok",IF(AND(INDEX(#REF!,MATCH($B$3&amp;$B43,#REF!,0),MATCH(AI$6,#REF!,0))&gt;0,INDEX(#REF!,MATCH($B$3&amp;$B43,#REF!,0),MATCH(AI$7,#REF!,0)&gt;0)),"Ok","Check"))</f>
        <v>#REF!</v>
      </c>
      <c r="AJ43" s="20" t="e">
        <f>IF(AND((INDEX(#REF!,MATCH($B$3&amp;$B43,#REF!,0),MATCH(AJ$6,#REF!,0))=0),(INDEX(#REF!,MATCH($B$3&amp;$B43,#REF!,0),MATCH(AJ$7,#REF!,0))=0)),"Ok",IF(AND(INDEX(#REF!,MATCH($B$3&amp;$B43,#REF!,0),MATCH(AJ$6,#REF!,0))&gt;0,INDEX(#REF!,MATCH($B$3&amp;$B43,#REF!,0),MATCH(AJ$7,#REF!,0)&gt;0)),"Ok","Check"))</f>
        <v>#REF!</v>
      </c>
      <c r="AK43" s="20" t="e">
        <f>IF(AND((INDEX(#REF!,MATCH($B$3&amp;$B43,#REF!,0),MATCH(AK$6,#REF!,0))=0),(INDEX(#REF!,MATCH($B$3&amp;$B43,#REF!,0),MATCH(AK$7,#REF!,0))=0)),"Ok",IF(AND(INDEX(#REF!,MATCH($B$3&amp;$B43,#REF!,0),MATCH(AK$6,#REF!,0))&gt;0,INDEX(#REF!,MATCH($B$3&amp;$B43,#REF!,0),MATCH(AK$7,#REF!,0)&gt;0)),"Ok","Check"))</f>
        <v>#REF!</v>
      </c>
      <c r="AL43" s="20" t="e">
        <f>IF(AND((INDEX(#REF!,MATCH($B$3&amp;$B43,#REF!,0),MATCH(AL$6,#REF!,0))=0),(INDEX(#REF!,MATCH($B$3&amp;$B43,#REF!,0),MATCH(AL$7,#REF!,0))=0)),"Ok",IF(AND(INDEX(#REF!,MATCH($B$3&amp;$B43,#REF!,0),MATCH(AL$6,#REF!,0))&gt;0,INDEX(#REF!,MATCH($B$3&amp;$B43,#REF!,0),MATCH(AL$7,#REF!,0)&gt;0)),"Ok","Check"))</f>
        <v>#REF!</v>
      </c>
      <c r="AM43" s="20" t="e">
        <f t="shared" si="3"/>
        <v>#REF!</v>
      </c>
      <c r="AN43" s="21" t="e">
        <f t="shared" si="3"/>
        <v>#REF!</v>
      </c>
      <c r="AO43" s="20" t="e">
        <f>IF(AND((INDEX(#REF!,MATCH($B$3&amp;$B43,#REF!,0),MATCH(AO$6,#REF!,0))=0),(INDEX(#REF!,MATCH($B$3&amp;$B43,#REF!,0),MATCH(AO$7,#REF!,0))=0)),"Ok",IF(AND(INDEX(#REF!,MATCH($B$3&amp;$B43,#REF!,0),MATCH(AO$6,#REF!,0))&gt;0,INDEX(#REF!,MATCH($B$3&amp;$B43,#REF!,0),MATCH(AO$7,#REF!,0)&gt;0)),"Ok","Check"))</f>
        <v>#REF!</v>
      </c>
      <c r="AP43" s="20" t="e">
        <f>IF(AND((INDEX(#REF!,MATCH($B$3&amp;$B43,#REF!,0),MATCH(AP$6,#REF!,0))=0),(INDEX(#REF!,MATCH($B$3&amp;$B43,#REF!,0),MATCH(AP$7,#REF!,0))=0)),"Ok",IF(AND(INDEX(#REF!,MATCH($B$3&amp;$B43,#REF!,0),MATCH(AP$6,#REF!,0))&gt;0,INDEX(#REF!,MATCH($B$3&amp;$B43,#REF!,0),MATCH(AP$7,#REF!,0)&gt;0)),"Ok","Check"))</f>
        <v>#REF!</v>
      </c>
    </row>
    <row r="44" spans="1:42" ht="15.75" x14ac:dyDescent="0.25">
      <c r="A44" s="1">
        <v>37</v>
      </c>
      <c r="B44" s="1" t="s">
        <v>41</v>
      </c>
      <c r="C44" s="20" t="e">
        <f>IF(AND((INDEX(#REF!,MATCH($B$3&amp;$B44,#REF!,0),MATCH(C$6,#REF!,0))=0),(INDEX(#REF!,MATCH($B$3&amp;$B44,#REF!,0),MATCH(C$7,#REF!,0))=0)),"Ok",IF(AND(INDEX(#REF!,MATCH($B$3&amp;$B44,#REF!,0),MATCH(C$6,#REF!,0))&gt;0,INDEX(#REF!,MATCH($B$3&amp;$B44,#REF!,0),MATCH(C$7,#REF!,0)&gt;0)),"Ok","Check"))</f>
        <v>#REF!</v>
      </c>
      <c r="D44" s="20" t="e">
        <f>IF(AND((INDEX(#REF!,MATCH($B$3&amp;$B44,#REF!,0),MATCH(D$6,#REF!,0))=0),(INDEX(#REF!,MATCH($B$3&amp;$B44,#REF!,0),MATCH(D$7,#REF!,0))=0)),"Ok",IF(AND(INDEX(#REF!,MATCH($B$3&amp;$B44,#REF!,0),MATCH(D$6,#REF!,0))&gt;0,INDEX(#REF!,MATCH($B$3&amp;$B44,#REF!,0),MATCH(D$7,#REF!,0)&gt;0)),"Ok","Check"))</f>
        <v>#REF!</v>
      </c>
      <c r="E44" s="20" t="e">
        <f>IF(AND((INDEX(#REF!,MATCH($B$3&amp;$B44,#REF!,0),MATCH(E$6,#REF!,0))=0),(INDEX(#REF!,MATCH($B$3&amp;$B44,#REF!,0),MATCH(E$7,#REF!,0))=0)),"Ok",IF(AND(INDEX(#REF!,MATCH($B$3&amp;$B44,#REF!,0),MATCH(E$6,#REF!,0))&gt;0,INDEX(#REF!,MATCH($B$3&amp;$B44,#REF!,0),MATCH(E$7,#REF!,0)&gt;0)),"Ok","Check"))</f>
        <v>#REF!</v>
      </c>
      <c r="F44" s="20" t="e">
        <f>IF(AND((INDEX(#REF!,MATCH($B$3&amp;$B44,#REF!,0),MATCH(F$6,#REF!,0))=0),(INDEX(#REF!,MATCH($B$3&amp;$B44,#REF!,0),MATCH(F$7,#REF!,0))=0)),"Ok",IF(AND(INDEX(#REF!,MATCH($B$3&amp;$B44,#REF!,0),MATCH(F$6,#REF!,0))&gt;0,INDEX(#REF!,MATCH($B$3&amp;$B44,#REF!,0),MATCH(F$7,#REF!,0)&gt;0)),"Ok","Check"))</f>
        <v>#REF!</v>
      </c>
      <c r="G44" s="20" t="e">
        <f>IF(AND((INDEX(#REF!,MATCH($B$3&amp;$B44,#REF!,0),MATCH(G$6,#REF!,0))=0),(INDEX(#REF!,MATCH($B$3&amp;$B44,#REF!,0),MATCH(G$7,#REF!,0))=0)),"Ok",IF(AND(INDEX(#REF!,MATCH($B$3&amp;$B44,#REF!,0),MATCH(G$6,#REF!,0))&gt;0,INDEX(#REF!,MATCH($B$3&amp;$B44,#REF!,0),MATCH(G$7,#REF!,0)&gt;0)),"Ok","Check"))</f>
        <v>#REF!</v>
      </c>
      <c r="H44" s="20" t="e">
        <f>IF(AND((INDEX(#REF!,MATCH($B$3&amp;$B44,#REF!,0),MATCH(H$6,#REF!,0))=0),(INDEX(#REF!,MATCH($B$3&amp;$B44,#REF!,0),MATCH(H$7,#REF!,0))=0)),"Ok",IF(AND(INDEX(#REF!,MATCH($B$3&amp;$B44,#REF!,0),MATCH(H$6,#REF!,0))&gt;0,INDEX(#REF!,MATCH($B$3&amp;$B44,#REF!,0),MATCH(H$7,#REF!,0)&gt;0)),"Ok","Check"))</f>
        <v>#REF!</v>
      </c>
      <c r="I44" s="20" t="e">
        <f>IF(AND((INDEX(#REF!,MATCH($B$3&amp;$B44,#REF!,0),MATCH(I$6,#REF!,0))=0),(INDEX(#REF!,MATCH($B$3&amp;$B44,#REF!,0),MATCH(I$7,#REF!,0))=0)),"Ok",IF(AND(INDEX(#REF!,MATCH($B$3&amp;$B44,#REF!,0),MATCH(I$6,#REF!,0))&gt;0,INDEX(#REF!,MATCH($B$3&amp;$B44,#REF!,0),MATCH(I$7,#REF!,0)&gt;0)),"Ok","Check"))</f>
        <v>#REF!</v>
      </c>
      <c r="J44" s="20" t="e">
        <f>IF(AND((INDEX(#REF!,MATCH($B$3&amp;$B44,#REF!,0),MATCH(J$6,#REF!,0))=0),(INDEX(#REF!,MATCH($B$3&amp;$B44,#REF!,0),MATCH(J$7,#REF!,0))=0)),"Ok",IF(AND(INDEX(#REF!,MATCH($B$3&amp;$B44,#REF!,0),MATCH(J$6,#REF!,0))&gt;0,INDEX(#REF!,MATCH($B$3&amp;$B44,#REF!,0),MATCH(J$7,#REF!,0)&gt;0)),"Ok","Check"))</f>
        <v>#REF!</v>
      </c>
      <c r="K44" s="20" t="e">
        <f>IF(AND((INDEX(#REF!,MATCH($B$3&amp;$B44,#REF!,0),MATCH(K$6,#REF!,0))=0),(INDEX(#REF!,MATCH($B$3&amp;$B44,#REF!,0),MATCH(K$7,#REF!,0))=0)),"Ok",IF(AND(INDEX(#REF!,MATCH($B$3&amp;$B44,#REF!,0),MATCH(K$6,#REF!,0))&gt;0,INDEX(#REF!,MATCH($B$3&amp;$B44,#REF!,0),MATCH(K$7,#REF!,0)&gt;0)),"Ok","Check"))</f>
        <v>#REF!</v>
      </c>
      <c r="L44" s="20" t="e">
        <f>IF(AND((INDEX(#REF!,MATCH($B$3&amp;$B44,#REF!,0),MATCH(L$6,#REF!,0))=0),(INDEX(#REF!,MATCH($B$3&amp;$B44,#REF!,0),MATCH(L$7,#REF!,0))=0)),"Ok",IF(AND(INDEX(#REF!,MATCH($B$3&amp;$B44,#REF!,0),MATCH(L$6,#REF!,0))&gt;0,INDEX(#REF!,MATCH($B$3&amp;$B44,#REF!,0),MATCH(L$7,#REF!,0)&gt;0)),"Ok","Check"))</f>
        <v>#REF!</v>
      </c>
      <c r="M44" s="20" t="e">
        <f t="shared" si="1"/>
        <v>#REF!</v>
      </c>
      <c r="N44" s="22" t="e">
        <f t="shared" si="0"/>
        <v>#REF!</v>
      </c>
      <c r="O44" s="20" t="e">
        <f>IF(AND((INDEX(#REF!,MATCH($B$3&amp;$B44,#REF!,0),MATCH(O$6,#REF!,0))=0),(INDEX(#REF!,MATCH($B$3&amp;$B44,#REF!,0),MATCH(O$7,#REF!,0))=0)),"Ok",IF(AND(INDEX(#REF!,MATCH($B$3&amp;$B44,#REF!,0),MATCH(O$6,#REF!,0))&gt;0,INDEX(#REF!,MATCH($B$3&amp;$B44,#REF!,0),MATCH(O$7,#REF!,0)&gt;0)),"Ok","Check"))</f>
        <v>#REF!</v>
      </c>
      <c r="P44" s="20" t="e">
        <f>IF(AND((INDEX(#REF!,MATCH($B$3&amp;$B44,#REF!,0),MATCH(P$6,#REF!,0))=0),(INDEX(#REF!,MATCH($B$3&amp;$B44,#REF!,0),MATCH(P$7,#REF!,0))=0)),"Ok",IF(AND(INDEX(#REF!,MATCH($B$3&amp;$B44,#REF!,0),MATCH(P$6,#REF!,0))&gt;0,INDEX(#REF!,MATCH($B$3&amp;$B44,#REF!,0),MATCH(P$7,#REF!,0)&gt;0)),"Ok","Check"))</f>
        <v>#REF!</v>
      </c>
      <c r="Q44" s="20" t="e">
        <f>IF(AND((INDEX(#REF!,MATCH($B$3&amp;$B44,#REF!,0),MATCH(Q$6,#REF!,0))=0),(INDEX(#REF!,MATCH($B$3&amp;$B44,#REF!,0),MATCH(Q$7,#REF!,0))=0)),"Ok",IF(AND(INDEX(#REF!,MATCH($B$3&amp;$B44,#REF!,0),MATCH(Q$6,#REF!,0))&gt;0,INDEX(#REF!,MATCH($B$3&amp;$B44,#REF!,0),MATCH(Q$7,#REF!,0)&gt;0)),"Ok","Check"))</f>
        <v>#REF!</v>
      </c>
      <c r="R44" s="20" t="e">
        <f>IF(AND((INDEX(#REF!,MATCH($B$3&amp;$B44,#REF!,0),MATCH(R$6,#REF!,0))=0),(INDEX(#REF!,MATCH($B$3&amp;$B44,#REF!,0),MATCH(R$7,#REF!,0))=0)),"Ok",IF(AND(INDEX(#REF!,MATCH($B$3&amp;$B44,#REF!,0),MATCH(R$6,#REF!,0))&gt;0,INDEX(#REF!,MATCH($B$3&amp;$B44,#REF!,0),MATCH(R$7,#REF!,0)&gt;0)),"Ok","Check"))</f>
        <v>#REF!</v>
      </c>
      <c r="S44" s="20" t="e">
        <f>IF(AND((INDEX(#REF!,MATCH($B$3&amp;$B44,#REF!,0),MATCH(S$6,#REF!,0))=0),(INDEX(#REF!,MATCH($B$3&amp;$B44,#REF!,0),MATCH(S$7,#REF!,0))=0)),"Ok",IF(AND(INDEX(#REF!,MATCH($B$3&amp;$B44,#REF!,0),MATCH(S$6,#REF!,0))&gt;0,INDEX(#REF!,MATCH($B$3&amp;$B44,#REF!,0),MATCH(S$7,#REF!,0)&gt;0)),"Ok","Check"))</f>
        <v>#REF!</v>
      </c>
      <c r="T44" s="20" t="e">
        <f>IF(AND((INDEX(#REF!,MATCH($B$3&amp;$B44,#REF!,0),MATCH(T$6,#REF!,0))=0),(INDEX(#REF!,MATCH($B$3&amp;$B44,#REF!,0),MATCH(T$7,#REF!,0))=0)),"Ok",IF(AND(INDEX(#REF!,MATCH($B$3&amp;$B44,#REF!,0),MATCH(T$6,#REF!,0))&gt;0,INDEX(#REF!,MATCH($B$3&amp;$B44,#REF!,0),MATCH(T$7,#REF!,0)&gt;0)),"Ok","Check"))</f>
        <v>#REF!</v>
      </c>
      <c r="U44" s="20" t="e">
        <f>IF(AND((INDEX(#REF!,MATCH($B$3&amp;$B44,#REF!,0),MATCH(U$6,#REF!,0))=0),(INDEX(#REF!,MATCH($B$3&amp;$B44,#REF!,0),MATCH(U$7,#REF!,0))=0)),"Ok",IF(AND(INDEX(#REF!,MATCH($B$3&amp;$B44,#REF!,0),MATCH(U$6,#REF!,0))&gt;0,INDEX(#REF!,MATCH($B$3&amp;$B44,#REF!,0),MATCH(U$7,#REF!,0)&gt;0)),"Ok","Check"))</f>
        <v>#REF!</v>
      </c>
      <c r="V44" s="20" t="e">
        <f>IF(AND((INDEX(#REF!,MATCH($B$3&amp;$B44,#REF!,0),MATCH(V$6,#REF!,0))=0),(INDEX(#REF!,MATCH($B$3&amp;$B44,#REF!,0),MATCH(V$7,#REF!,0))=0)),"Ok",IF(AND(INDEX(#REF!,MATCH($B$3&amp;$B44,#REF!,0),MATCH(V$6,#REF!,0))&gt;0,INDEX(#REF!,MATCH($B$3&amp;$B44,#REF!,0),MATCH(V$7,#REF!,0)&gt;0)),"Ok","Check"))</f>
        <v>#REF!</v>
      </c>
      <c r="W44" s="20" t="e">
        <f>IF(AND((INDEX(#REF!,MATCH($B$3&amp;$B44,#REF!,0),MATCH(W$6,#REF!,0))=0),(INDEX(#REF!,MATCH($B$3&amp;$B44,#REF!,0),MATCH(W$7,#REF!,0))=0)),"Ok",IF(AND(INDEX(#REF!,MATCH($B$3&amp;$B44,#REF!,0),MATCH(W$6,#REF!,0))&gt;0,INDEX(#REF!,MATCH($B$3&amp;$B44,#REF!,0),MATCH(W$7,#REF!,0)&gt;0)),"Ok","Check"))</f>
        <v>#REF!</v>
      </c>
      <c r="X44" s="20" t="e">
        <f>IF(AND((INDEX(#REF!,MATCH($B$3&amp;$B44,#REF!,0),MATCH(X$6,#REF!,0))=0),(INDEX(#REF!,MATCH($B$3&amp;$B44,#REF!,0),MATCH(X$7,#REF!,0))=0)),"Ok",IF(AND(INDEX(#REF!,MATCH($B$3&amp;$B44,#REF!,0),MATCH(X$6,#REF!,0))&gt;0,INDEX(#REF!,MATCH($B$3&amp;$B44,#REF!,0),MATCH(X$7,#REF!,0)&gt;0)),"Ok","Check"))</f>
        <v>#REF!</v>
      </c>
      <c r="Y44" s="20" t="e">
        <f t="shared" si="2"/>
        <v>#REF!</v>
      </c>
      <c r="Z44" s="22" t="e">
        <f t="shared" si="2"/>
        <v>#REF!</v>
      </c>
      <c r="AA44" s="20" t="e">
        <f>IF(AND((INDEX(#REF!,MATCH($B$3&amp;$B44,#REF!,0),MATCH(AA$6,#REF!,0))=0),(INDEX(#REF!,MATCH($B$3&amp;$B44,#REF!,0),MATCH(AA$7,#REF!,0))=0)),"Ok",IF(AND(INDEX(#REF!,MATCH($B$3&amp;$B44,#REF!,0),MATCH(AA$6,#REF!,0))&gt;0,INDEX(#REF!,MATCH($B$3&amp;$B44,#REF!,0),MATCH(AA$7,#REF!,0)&gt;0)),"Ok","Check"))</f>
        <v>#REF!</v>
      </c>
      <c r="AB44" s="20" t="e">
        <f>IF(AND((INDEX(#REF!,MATCH($B$3&amp;$B44,#REF!,0),MATCH(AB$6,#REF!,0))=0),(INDEX(#REF!,MATCH($B$3&amp;$B44,#REF!,0),MATCH(AB$7,#REF!,0))=0)),"Ok",IF(AND(INDEX(#REF!,MATCH($B$3&amp;$B44,#REF!,0),MATCH(AB$6,#REF!,0))&gt;0,INDEX(#REF!,MATCH($B$3&amp;$B44,#REF!,0),MATCH(AB$7,#REF!,0)&gt;0)),"Ok","Check"))</f>
        <v>#REF!</v>
      </c>
      <c r="AC44" s="20" t="e">
        <f>IF(AND((INDEX(#REF!,MATCH($B$3&amp;$B44,#REF!,0),MATCH(AC$6,#REF!,0))=0),(INDEX(#REF!,MATCH($B$3&amp;$B44,#REF!,0),MATCH(AC$7,#REF!,0))=0)),"Ok",IF(AND(INDEX(#REF!,MATCH($B$3&amp;$B44,#REF!,0),MATCH(AC$6,#REF!,0))&gt;0,INDEX(#REF!,MATCH($B$3&amp;$B44,#REF!,0),MATCH(AC$7,#REF!,0)&gt;0)),"Ok","Check"))</f>
        <v>#REF!</v>
      </c>
      <c r="AD44" s="20" t="e">
        <f>IF(AND((INDEX(#REF!,MATCH($B$3&amp;$B44,#REF!,0),MATCH(AD$6,#REF!,0))=0),(INDEX(#REF!,MATCH($B$3&amp;$B44,#REF!,0),MATCH(AD$7,#REF!,0))=0)),"Ok",IF(AND(INDEX(#REF!,MATCH($B$3&amp;$B44,#REF!,0),MATCH(AD$6,#REF!,0))&gt;0,INDEX(#REF!,MATCH($B$3&amp;$B44,#REF!,0),MATCH(AD$7,#REF!,0)&gt;0)),"Ok","Check"))</f>
        <v>#REF!</v>
      </c>
      <c r="AE44" s="20" t="e">
        <f>IF(AND((INDEX(#REF!,MATCH($B$3&amp;$B44,#REF!,0),MATCH(AE$6,#REF!,0))=0),(INDEX(#REF!,MATCH($B$3&amp;$B44,#REF!,0),MATCH(AE$7,#REF!,0))=0)),"Ok",IF(AND(INDEX(#REF!,MATCH($B$3&amp;$B44,#REF!,0),MATCH(AE$6,#REF!,0))&gt;0,INDEX(#REF!,MATCH($B$3&amp;$B44,#REF!,0),MATCH(AE$7,#REF!,0)&gt;0)),"Ok","Check"))</f>
        <v>#REF!</v>
      </c>
      <c r="AF44" s="20" t="e">
        <f>IF(AND((INDEX(#REF!,MATCH($B$3&amp;$B44,#REF!,0),MATCH(AF$6,#REF!,0))=0),(INDEX(#REF!,MATCH($B$3&amp;$B44,#REF!,0),MATCH(AF$7,#REF!,0))=0)),"Ok",IF(AND(INDEX(#REF!,MATCH($B$3&amp;$B44,#REF!,0),MATCH(AF$6,#REF!,0))&gt;0,INDEX(#REF!,MATCH($B$3&amp;$B44,#REF!,0),MATCH(AF$7,#REF!,0)&gt;0)),"Ok","Check"))</f>
        <v>#REF!</v>
      </c>
      <c r="AG44" s="20" t="e">
        <f>IF(AND((INDEX(#REF!,MATCH($B$3&amp;$B44,#REF!,0),MATCH(AG$6,#REF!,0))=0),(INDEX(#REF!,MATCH($B$3&amp;$B44,#REF!,0),MATCH(AG$7,#REF!,0))=0)),"Ok",IF(AND(INDEX(#REF!,MATCH($B$3&amp;$B44,#REF!,0),MATCH(AG$6,#REF!,0))&gt;0,INDEX(#REF!,MATCH($B$3&amp;$B44,#REF!,0),MATCH(AG$7,#REF!,0)&gt;0)),"Ok","Check"))</f>
        <v>#REF!</v>
      </c>
      <c r="AH44" s="20" t="e">
        <f>IF(AND((INDEX(#REF!,MATCH($B$3&amp;$B44,#REF!,0),MATCH(AH$6,#REF!,0))=0),(INDEX(#REF!,MATCH($B$3&amp;$B44,#REF!,0),MATCH(AH$7,#REF!,0))=0)),"Ok",IF(AND(INDEX(#REF!,MATCH($B$3&amp;$B44,#REF!,0),MATCH(AH$6,#REF!,0))&gt;0,INDEX(#REF!,MATCH($B$3&amp;$B44,#REF!,0),MATCH(AH$7,#REF!,0)&gt;0)),"Ok","Check"))</f>
        <v>#REF!</v>
      </c>
      <c r="AI44" s="20" t="e">
        <f>IF(AND((INDEX(#REF!,MATCH($B$3&amp;$B44,#REF!,0),MATCH(AI$6,#REF!,0))=0),(INDEX(#REF!,MATCH($B$3&amp;$B44,#REF!,0),MATCH(AI$7,#REF!,0))=0)),"Ok",IF(AND(INDEX(#REF!,MATCH($B$3&amp;$B44,#REF!,0),MATCH(AI$6,#REF!,0))&gt;0,INDEX(#REF!,MATCH($B$3&amp;$B44,#REF!,0),MATCH(AI$7,#REF!,0)&gt;0)),"Ok","Check"))</f>
        <v>#REF!</v>
      </c>
      <c r="AJ44" s="20" t="e">
        <f>IF(AND((INDEX(#REF!,MATCH($B$3&amp;$B44,#REF!,0),MATCH(AJ$6,#REF!,0))=0),(INDEX(#REF!,MATCH($B$3&amp;$B44,#REF!,0),MATCH(AJ$7,#REF!,0))=0)),"Ok",IF(AND(INDEX(#REF!,MATCH($B$3&amp;$B44,#REF!,0),MATCH(AJ$6,#REF!,0))&gt;0,INDEX(#REF!,MATCH($B$3&amp;$B44,#REF!,0),MATCH(AJ$7,#REF!,0)&gt;0)),"Ok","Check"))</f>
        <v>#REF!</v>
      </c>
      <c r="AK44" s="20" t="e">
        <f>IF(AND((INDEX(#REF!,MATCH($B$3&amp;$B44,#REF!,0),MATCH(AK$6,#REF!,0))=0),(INDEX(#REF!,MATCH($B$3&amp;$B44,#REF!,0),MATCH(AK$7,#REF!,0))=0)),"Ok",IF(AND(INDEX(#REF!,MATCH($B$3&amp;$B44,#REF!,0),MATCH(AK$6,#REF!,0))&gt;0,INDEX(#REF!,MATCH($B$3&amp;$B44,#REF!,0),MATCH(AK$7,#REF!,0)&gt;0)),"Ok","Check"))</f>
        <v>#REF!</v>
      </c>
      <c r="AL44" s="20" t="e">
        <f>IF(AND((INDEX(#REF!,MATCH($B$3&amp;$B44,#REF!,0),MATCH(AL$6,#REF!,0))=0),(INDEX(#REF!,MATCH($B$3&amp;$B44,#REF!,0),MATCH(AL$7,#REF!,0))=0)),"Ok",IF(AND(INDEX(#REF!,MATCH($B$3&amp;$B44,#REF!,0),MATCH(AL$6,#REF!,0))&gt;0,INDEX(#REF!,MATCH($B$3&amp;$B44,#REF!,0),MATCH(AL$7,#REF!,0)&gt;0)),"Ok","Check"))</f>
        <v>#REF!</v>
      </c>
      <c r="AM44" s="20" t="e">
        <f t="shared" si="3"/>
        <v>#REF!</v>
      </c>
      <c r="AN44" s="21" t="e">
        <f t="shared" si="3"/>
        <v>#REF!</v>
      </c>
      <c r="AO44" s="20" t="e">
        <f>IF(AND((INDEX(#REF!,MATCH($B$3&amp;$B44,#REF!,0),MATCH(AO$6,#REF!,0))=0),(INDEX(#REF!,MATCH($B$3&amp;$B44,#REF!,0),MATCH(AO$7,#REF!,0))=0)),"Ok",IF(AND(INDEX(#REF!,MATCH($B$3&amp;$B44,#REF!,0),MATCH(AO$6,#REF!,0))&gt;0,INDEX(#REF!,MATCH($B$3&amp;$B44,#REF!,0),MATCH(AO$7,#REF!,0)&gt;0)),"Ok","Check"))</f>
        <v>#REF!</v>
      </c>
      <c r="AP44" s="20" t="e">
        <f>IF(AND((INDEX(#REF!,MATCH($B$3&amp;$B44,#REF!,0),MATCH(AP$6,#REF!,0))=0),(INDEX(#REF!,MATCH($B$3&amp;$B44,#REF!,0),MATCH(AP$7,#REF!,0))=0)),"Ok",IF(AND(INDEX(#REF!,MATCH($B$3&amp;$B44,#REF!,0),MATCH(AP$6,#REF!,0))&gt;0,INDEX(#REF!,MATCH($B$3&amp;$B44,#REF!,0),MATCH(AP$7,#REF!,0)&gt;0)),"Ok","Check"))</f>
        <v>#REF!</v>
      </c>
    </row>
    <row r="45" spans="1:42" ht="15.75" x14ac:dyDescent="0.25">
      <c r="A45" s="1">
        <v>38</v>
      </c>
      <c r="B45" s="1" t="s">
        <v>42</v>
      </c>
      <c r="C45" s="20" t="e">
        <f>IF(AND((INDEX(#REF!,MATCH($B$3&amp;$B45,#REF!,0),MATCH(C$6,#REF!,0))=0),(INDEX(#REF!,MATCH($B$3&amp;$B45,#REF!,0),MATCH(C$7,#REF!,0))=0)),"Ok",IF(AND(INDEX(#REF!,MATCH($B$3&amp;$B45,#REF!,0),MATCH(C$6,#REF!,0))&gt;0,INDEX(#REF!,MATCH($B$3&amp;$B45,#REF!,0),MATCH(C$7,#REF!,0)&gt;0)),"Ok","Check"))</f>
        <v>#REF!</v>
      </c>
      <c r="D45" s="20" t="e">
        <f>IF(AND((INDEX(#REF!,MATCH($B$3&amp;$B45,#REF!,0),MATCH(D$6,#REF!,0))=0),(INDEX(#REF!,MATCH($B$3&amp;$B45,#REF!,0),MATCH(D$7,#REF!,0))=0)),"Ok",IF(AND(INDEX(#REF!,MATCH($B$3&amp;$B45,#REF!,0),MATCH(D$6,#REF!,0))&gt;0,INDEX(#REF!,MATCH($B$3&amp;$B45,#REF!,0),MATCH(D$7,#REF!,0)&gt;0)),"Ok","Check"))</f>
        <v>#REF!</v>
      </c>
      <c r="E45" s="20" t="e">
        <f>IF(AND((INDEX(#REF!,MATCH($B$3&amp;$B45,#REF!,0),MATCH(E$6,#REF!,0))=0),(INDEX(#REF!,MATCH($B$3&amp;$B45,#REF!,0),MATCH(E$7,#REF!,0))=0)),"Ok",IF(AND(INDEX(#REF!,MATCH($B$3&amp;$B45,#REF!,0),MATCH(E$6,#REF!,0))&gt;0,INDEX(#REF!,MATCH($B$3&amp;$B45,#REF!,0),MATCH(E$7,#REF!,0)&gt;0)),"Ok","Check"))</f>
        <v>#REF!</v>
      </c>
      <c r="F45" s="20" t="e">
        <f>IF(AND((INDEX(#REF!,MATCH($B$3&amp;$B45,#REF!,0),MATCH(F$6,#REF!,0))=0),(INDEX(#REF!,MATCH($B$3&amp;$B45,#REF!,0),MATCH(F$7,#REF!,0))=0)),"Ok",IF(AND(INDEX(#REF!,MATCH($B$3&amp;$B45,#REF!,0),MATCH(F$6,#REF!,0))&gt;0,INDEX(#REF!,MATCH($B$3&amp;$B45,#REF!,0),MATCH(F$7,#REF!,0)&gt;0)),"Ok","Check"))</f>
        <v>#REF!</v>
      </c>
      <c r="G45" s="20" t="e">
        <f>IF(AND((INDEX(#REF!,MATCH($B$3&amp;$B45,#REF!,0),MATCH(G$6,#REF!,0))=0),(INDEX(#REF!,MATCH($B$3&amp;$B45,#REF!,0),MATCH(G$7,#REF!,0))=0)),"Ok",IF(AND(INDEX(#REF!,MATCH($B$3&amp;$B45,#REF!,0),MATCH(G$6,#REF!,0))&gt;0,INDEX(#REF!,MATCH($B$3&amp;$B45,#REF!,0),MATCH(G$7,#REF!,0)&gt;0)),"Ok","Check"))</f>
        <v>#REF!</v>
      </c>
      <c r="H45" s="20" t="e">
        <f>IF(AND((INDEX(#REF!,MATCH($B$3&amp;$B45,#REF!,0),MATCH(H$6,#REF!,0))=0),(INDEX(#REF!,MATCH($B$3&amp;$B45,#REF!,0),MATCH(H$7,#REF!,0))=0)),"Ok",IF(AND(INDEX(#REF!,MATCH($B$3&amp;$B45,#REF!,0),MATCH(H$6,#REF!,0))&gt;0,INDEX(#REF!,MATCH($B$3&amp;$B45,#REF!,0),MATCH(H$7,#REF!,0)&gt;0)),"Ok","Check"))</f>
        <v>#REF!</v>
      </c>
      <c r="I45" s="20" t="e">
        <f>IF(AND((INDEX(#REF!,MATCH($B$3&amp;$B45,#REF!,0),MATCH(I$6,#REF!,0))=0),(INDEX(#REF!,MATCH($B$3&amp;$B45,#REF!,0),MATCH(I$7,#REF!,0))=0)),"Ok",IF(AND(INDEX(#REF!,MATCH($B$3&amp;$B45,#REF!,0),MATCH(I$6,#REF!,0))&gt;0,INDEX(#REF!,MATCH($B$3&amp;$B45,#REF!,0),MATCH(I$7,#REF!,0)&gt;0)),"Ok","Check"))</f>
        <v>#REF!</v>
      </c>
      <c r="J45" s="20" t="e">
        <f>IF(AND((INDEX(#REF!,MATCH($B$3&amp;$B45,#REF!,0),MATCH(J$6,#REF!,0))=0),(INDEX(#REF!,MATCH($B$3&amp;$B45,#REF!,0),MATCH(J$7,#REF!,0))=0)),"Ok",IF(AND(INDEX(#REF!,MATCH($B$3&amp;$B45,#REF!,0),MATCH(J$6,#REF!,0))&gt;0,INDEX(#REF!,MATCH($B$3&amp;$B45,#REF!,0),MATCH(J$7,#REF!,0)&gt;0)),"Ok","Check"))</f>
        <v>#REF!</v>
      </c>
      <c r="K45" s="20" t="e">
        <f>IF(AND((INDEX(#REF!,MATCH($B$3&amp;$B45,#REF!,0),MATCH(K$6,#REF!,0))=0),(INDEX(#REF!,MATCH($B$3&amp;$B45,#REF!,0),MATCH(K$7,#REF!,0))=0)),"Ok",IF(AND(INDEX(#REF!,MATCH($B$3&amp;$B45,#REF!,0),MATCH(K$6,#REF!,0))&gt;0,INDEX(#REF!,MATCH($B$3&amp;$B45,#REF!,0),MATCH(K$7,#REF!,0)&gt;0)),"Ok","Check"))</f>
        <v>#REF!</v>
      </c>
      <c r="L45" s="20" t="e">
        <f>IF(AND((INDEX(#REF!,MATCH($B$3&amp;$B45,#REF!,0),MATCH(L$6,#REF!,0))=0),(INDEX(#REF!,MATCH($B$3&amp;$B45,#REF!,0),MATCH(L$7,#REF!,0))=0)),"Ok",IF(AND(INDEX(#REF!,MATCH($B$3&amp;$B45,#REF!,0),MATCH(L$6,#REF!,0))&gt;0,INDEX(#REF!,MATCH($B$3&amp;$B45,#REF!,0),MATCH(L$7,#REF!,0)&gt;0)),"Ok","Check"))</f>
        <v>#REF!</v>
      </c>
      <c r="M45" s="20" t="e">
        <f t="shared" si="1"/>
        <v>#REF!</v>
      </c>
      <c r="N45" s="22" t="e">
        <f t="shared" si="0"/>
        <v>#REF!</v>
      </c>
      <c r="O45" s="20" t="e">
        <f>IF(AND((INDEX(#REF!,MATCH($B$3&amp;$B45,#REF!,0),MATCH(O$6,#REF!,0))=0),(INDEX(#REF!,MATCH($B$3&amp;$B45,#REF!,0),MATCH(O$7,#REF!,0))=0)),"Ok",IF(AND(INDEX(#REF!,MATCH($B$3&amp;$B45,#REF!,0),MATCH(O$6,#REF!,0))&gt;0,INDEX(#REF!,MATCH($B$3&amp;$B45,#REF!,0),MATCH(O$7,#REF!,0)&gt;0)),"Ok","Check"))</f>
        <v>#REF!</v>
      </c>
      <c r="P45" s="20" t="e">
        <f>IF(AND((INDEX(#REF!,MATCH($B$3&amp;$B45,#REF!,0),MATCH(P$6,#REF!,0))=0),(INDEX(#REF!,MATCH($B$3&amp;$B45,#REF!,0),MATCH(P$7,#REF!,0))=0)),"Ok",IF(AND(INDEX(#REF!,MATCH($B$3&amp;$B45,#REF!,0),MATCH(P$6,#REF!,0))&gt;0,INDEX(#REF!,MATCH($B$3&amp;$B45,#REF!,0),MATCH(P$7,#REF!,0)&gt;0)),"Ok","Check"))</f>
        <v>#REF!</v>
      </c>
      <c r="Q45" s="20" t="e">
        <f>IF(AND((INDEX(#REF!,MATCH($B$3&amp;$B45,#REF!,0),MATCH(Q$6,#REF!,0))=0),(INDEX(#REF!,MATCH($B$3&amp;$B45,#REF!,0),MATCH(Q$7,#REF!,0))=0)),"Ok",IF(AND(INDEX(#REF!,MATCH($B$3&amp;$B45,#REF!,0),MATCH(Q$6,#REF!,0))&gt;0,INDEX(#REF!,MATCH($B$3&amp;$B45,#REF!,0),MATCH(Q$7,#REF!,0)&gt;0)),"Ok","Check"))</f>
        <v>#REF!</v>
      </c>
      <c r="R45" s="20" t="e">
        <f>IF(AND((INDEX(#REF!,MATCH($B$3&amp;$B45,#REF!,0),MATCH(R$6,#REF!,0))=0),(INDEX(#REF!,MATCH($B$3&amp;$B45,#REF!,0),MATCH(R$7,#REF!,0))=0)),"Ok",IF(AND(INDEX(#REF!,MATCH($B$3&amp;$B45,#REF!,0),MATCH(R$6,#REF!,0))&gt;0,INDEX(#REF!,MATCH($B$3&amp;$B45,#REF!,0),MATCH(R$7,#REF!,0)&gt;0)),"Ok","Check"))</f>
        <v>#REF!</v>
      </c>
      <c r="S45" s="20" t="e">
        <f>IF(AND((INDEX(#REF!,MATCH($B$3&amp;$B45,#REF!,0),MATCH(S$6,#REF!,0))=0),(INDEX(#REF!,MATCH($B$3&amp;$B45,#REF!,0),MATCH(S$7,#REF!,0))=0)),"Ok",IF(AND(INDEX(#REF!,MATCH($B$3&amp;$B45,#REF!,0),MATCH(S$6,#REF!,0))&gt;0,INDEX(#REF!,MATCH($B$3&amp;$B45,#REF!,0),MATCH(S$7,#REF!,0)&gt;0)),"Ok","Check"))</f>
        <v>#REF!</v>
      </c>
      <c r="T45" s="20" t="e">
        <f>IF(AND((INDEX(#REF!,MATCH($B$3&amp;$B45,#REF!,0),MATCH(T$6,#REF!,0))=0),(INDEX(#REF!,MATCH($B$3&amp;$B45,#REF!,0),MATCH(T$7,#REF!,0))=0)),"Ok",IF(AND(INDEX(#REF!,MATCH($B$3&amp;$B45,#REF!,0),MATCH(T$6,#REF!,0))&gt;0,INDEX(#REF!,MATCH($B$3&amp;$B45,#REF!,0),MATCH(T$7,#REF!,0)&gt;0)),"Ok","Check"))</f>
        <v>#REF!</v>
      </c>
      <c r="U45" s="20" t="e">
        <f>IF(AND((INDEX(#REF!,MATCH($B$3&amp;$B45,#REF!,0),MATCH(U$6,#REF!,0))=0),(INDEX(#REF!,MATCH($B$3&amp;$B45,#REF!,0),MATCH(U$7,#REF!,0))=0)),"Ok",IF(AND(INDEX(#REF!,MATCH($B$3&amp;$B45,#REF!,0),MATCH(U$6,#REF!,0))&gt;0,INDEX(#REF!,MATCH($B$3&amp;$B45,#REF!,0),MATCH(U$7,#REF!,0)&gt;0)),"Ok","Check"))</f>
        <v>#REF!</v>
      </c>
      <c r="V45" s="20" t="e">
        <f>IF(AND((INDEX(#REF!,MATCH($B$3&amp;$B45,#REF!,0),MATCH(V$6,#REF!,0))=0),(INDEX(#REF!,MATCH($B$3&amp;$B45,#REF!,0),MATCH(V$7,#REF!,0))=0)),"Ok",IF(AND(INDEX(#REF!,MATCH($B$3&amp;$B45,#REF!,0),MATCH(V$6,#REF!,0))&gt;0,INDEX(#REF!,MATCH($B$3&amp;$B45,#REF!,0),MATCH(V$7,#REF!,0)&gt;0)),"Ok","Check"))</f>
        <v>#REF!</v>
      </c>
      <c r="W45" s="20" t="e">
        <f>IF(AND((INDEX(#REF!,MATCH($B$3&amp;$B45,#REF!,0),MATCH(W$6,#REF!,0))=0),(INDEX(#REF!,MATCH($B$3&amp;$B45,#REF!,0),MATCH(W$7,#REF!,0))=0)),"Ok",IF(AND(INDEX(#REF!,MATCH($B$3&amp;$B45,#REF!,0),MATCH(W$6,#REF!,0))&gt;0,INDEX(#REF!,MATCH($B$3&amp;$B45,#REF!,0),MATCH(W$7,#REF!,0)&gt;0)),"Ok","Check"))</f>
        <v>#REF!</v>
      </c>
      <c r="X45" s="20" t="e">
        <f>IF(AND((INDEX(#REF!,MATCH($B$3&amp;$B45,#REF!,0),MATCH(X$6,#REF!,0))=0),(INDEX(#REF!,MATCH($B$3&amp;$B45,#REF!,0),MATCH(X$7,#REF!,0))=0)),"Ok",IF(AND(INDEX(#REF!,MATCH($B$3&amp;$B45,#REF!,0),MATCH(X$6,#REF!,0))&gt;0,INDEX(#REF!,MATCH($B$3&amp;$B45,#REF!,0),MATCH(X$7,#REF!,0)&gt;0)),"Ok","Check"))</f>
        <v>#REF!</v>
      </c>
      <c r="Y45" s="20" t="e">
        <f t="shared" si="2"/>
        <v>#REF!</v>
      </c>
      <c r="Z45" s="22" t="e">
        <f t="shared" si="2"/>
        <v>#REF!</v>
      </c>
      <c r="AA45" s="20" t="e">
        <f>IF(AND((INDEX(#REF!,MATCH($B$3&amp;$B45,#REF!,0),MATCH(AA$6,#REF!,0))=0),(INDEX(#REF!,MATCH($B$3&amp;$B45,#REF!,0),MATCH(AA$7,#REF!,0))=0)),"Ok",IF(AND(INDEX(#REF!,MATCH($B$3&amp;$B45,#REF!,0),MATCH(AA$6,#REF!,0))&gt;0,INDEX(#REF!,MATCH($B$3&amp;$B45,#REF!,0),MATCH(AA$7,#REF!,0)&gt;0)),"Ok","Check"))</f>
        <v>#REF!</v>
      </c>
      <c r="AB45" s="20" t="e">
        <f>IF(AND((INDEX(#REF!,MATCH($B$3&amp;$B45,#REF!,0),MATCH(AB$6,#REF!,0))=0),(INDEX(#REF!,MATCH($B$3&amp;$B45,#REF!,0),MATCH(AB$7,#REF!,0))=0)),"Ok",IF(AND(INDEX(#REF!,MATCH($B$3&amp;$B45,#REF!,0),MATCH(AB$6,#REF!,0))&gt;0,INDEX(#REF!,MATCH($B$3&amp;$B45,#REF!,0),MATCH(AB$7,#REF!,0)&gt;0)),"Ok","Check"))</f>
        <v>#REF!</v>
      </c>
      <c r="AC45" s="20" t="e">
        <f>IF(AND((INDEX(#REF!,MATCH($B$3&amp;$B45,#REF!,0),MATCH(AC$6,#REF!,0))=0),(INDEX(#REF!,MATCH($B$3&amp;$B45,#REF!,0),MATCH(AC$7,#REF!,0))=0)),"Ok",IF(AND(INDEX(#REF!,MATCH($B$3&amp;$B45,#REF!,0),MATCH(AC$6,#REF!,0))&gt;0,INDEX(#REF!,MATCH($B$3&amp;$B45,#REF!,0),MATCH(AC$7,#REF!,0)&gt;0)),"Ok","Check"))</f>
        <v>#REF!</v>
      </c>
      <c r="AD45" s="20" t="e">
        <f>IF(AND((INDEX(#REF!,MATCH($B$3&amp;$B45,#REF!,0),MATCH(AD$6,#REF!,0))=0),(INDEX(#REF!,MATCH($B$3&amp;$B45,#REF!,0),MATCH(AD$7,#REF!,0))=0)),"Ok",IF(AND(INDEX(#REF!,MATCH($B$3&amp;$B45,#REF!,0),MATCH(AD$6,#REF!,0))&gt;0,INDEX(#REF!,MATCH($B$3&amp;$B45,#REF!,0),MATCH(AD$7,#REF!,0)&gt;0)),"Ok","Check"))</f>
        <v>#REF!</v>
      </c>
      <c r="AE45" s="20" t="e">
        <f>IF(AND((INDEX(#REF!,MATCH($B$3&amp;$B45,#REF!,0),MATCH(AE$6,#REF!,0))=0),(INDEX(#REF!,MATCH($B$3&amp;$B45,#REF!,0),MATCH(AE$7,#REF!,0))=0)),"Ok",IF(AND(INDEX(#REF!,MATCH($B$3&amp;$B45,#REF!,0),MATCH(AE$6,#REF!,0))&gt;0,INDEX(#REF!,MATCH($B$3&amp;$B45,#REF!,0),MATCH(AE$7,#REF!,0)&gt;0)),"Ok","Check"))</f>
        <v>#REF!</v>
      </c>
      <c r="AF45" s="20" t="e">
        <f>IF(AND((INDEX(#REF!,MATCH($B$3&amp;$B45,#REF!,0),MATCH(AF$6,#REF!,0))=0),(INDEX(#REF!,MATCH($B$3&amp;$B45,#REF!,0),MATCH(AF$7,#REF!,0))=0)),"Ok",IF(AND(INDEX(#REF!,MATCH($B$3&amp;$B45,#REF!,0),MATCH(AF$6,#REF!,0))&gt;0,INDEX(#REF!,MATCH($B$3&amp;$B45,#REF!,0),MATCH(AF$7,#REF!,0)&gt;0)),"Ok","Check"))</f>
        <v>#REF!</v>
      </c>
      <c r="AG45" s="20" t="e">
        <f>IF(AND((INDEX(#REF!,MATCH($B$3&amp;$B45,#REF!,0),MATCH(AG$6,#REF!,0))=0),(INDEX(#REF!,MATCH($B$3&amp;$B45,#REF!,0),MATCH(AG$7,#REF!,0))=0)),"Ok",IF(AND(INDEX(#REF!,MATCH($B$3&amp;$B45,#REF!,0),MATCH(AG$6,#REF!,0))&gt;0,INDEX(#REF!,MATCH($B$3&amp;$B45,#REF!,0),MATCH(AG$7,#REF!,0)&gt;0)),"Ok","Check"))</f>
        <v>#REF!</v>
      </c>
      <c r="AH45" s="20" t="e">
        <f>IF(AND((INDEX(#REF!,MATCH($B$3&amp;$B45,#REF!,0),MATCH(AH$6,#REF!,0))=0),(INDEX(#REF!,MATCH($B$3&amp;$B45,#REF!,0),MATCH(AH$7,#REF!,0))=0)),"Ok",IF(AND(INDEX(#REF!,MATCH($B$3&amp;$B45,#REF!,0),MATCH(AH$6,#REF!,0))&gt;0,INDEX(#REF!,MATCH($B$3&amp;$B45,#REF!,0),MATCH(AH$7,#REF!,0)&gt;0)),"Ok","Check"))</f>
        <v>#REF!</v>
      </c>
      <c r="AI45" s="20" t="e">
        <f>IF(AND((INDEX(#REF!,MATCH($B$3&amp;$B45,#REF!,0),MATCH(AI$6,#REF!,0))=0),(INDEX(#REF!,MATCH($B$3&amp;$B45,#REF!,0),MATCH(AI$7,#REF!,0))=0)),"Ok",IF(AND(INDEX(#REF!,MATCH($B$3&amp;$B45,#REF!,0),MATCH(AI$6,#REF!,0))&gt;0,INDEX(#REF!,MATCH($B$3&amp;$B45,#REF!,0),MATCH(AI$7,#REF!,0)&gt;0)),"Ok","Check"))</f>
        <v>#REF!</v>
      </c>
      <c r="AJ45" s="20" t="e">
        <f>IF(AND((INDEX(#REF!,MATCH($B$3&amp;$B45,#REF!,0),MATCH(AJ$6,#REF!,0))=0),(INDEX(#REF!,MATCH($B$3&amp;$B45,#REF!,0),MATCH(AJ$7,#REF!,0))=0)),"Ok",IF(AND(INDEX(#REF!,MATCH($B$3&amp;$B45,#REF!,0),MATCH(AJ$6,#REF!,0))&gt;0,INDEX(#REF!,MATCH($B$3&amp;$B45,#REF!,0),MATCH(AJ$7,#REF!,0)&gt;0)),"Ok","Check"))</f>
        <v>#REF!</v>
      </c>
      <c r="AK45" s="20" t="e">
        <f>IF(AND((INDEX(#REF!,MATCH($B$3&amp;$B45,#REF!,0),MATCH(AK$6,#REF!,0))=0),(INDEX(#REF!,MATCH($B$3&amp;$B45,#REF!,0),MATCH(AK$7,#REF!,0))=0)),"Ok",IF(AND(INDEX(#REF!,MATCH($B$3&amp;$B45,#REF!,0),MATCH(AK$6,#REF!,0))&gt;0,INDEX(#REF!,MATCH($B$3&amp;$B45,#REF!,0),MATCH(AK$7,#REF!,0)&gt;0)),"Ok","Check"))</f>
        <v>#REF!</v>
      </c>
      <c r="AL45" s="20" t="e">
        <f>IF(AND((INDEX(#REF!,MATCH($B$3&amp;$B45,#REF!,0),MATCH(AL$6,#REF!,0))=0),(INDEX(#REF!,MATCH($B$3&amp;$B45,#REF!,0),MATCH(AL$7,#REF!,0))=0)),"Ok",IF(AND(INDEX(#REF!,MATCH($B$3&amp;$B45,#REF!,0),MATCH(AL$6,#REF!,0))&gt;0,INDEX(#REF!,MATCH($B$3&amp;$B45,#REF!,0),MATCH(AL$7,#REF!,0)&gt;0)),"Ok","Check"))</f>
        <v>#REF!</v>
      </c>
      <c r="AM45" s="20" t="e">
        <f t="shared" si="3"/>
        <v>#REF!</v>
      </c>
      <c r="AN45" s="21" t="e">
        <f t="shared" si="3"/>
        <v>#REF!</v>
      </c>
      <c r="AO45" s="20" t="e">
        <f>IF(AND((INDEX(#REF!,MATCH($B$3&amp;$B45,#REF!,0),MATCH(AO$6,#REF!,0))=0),(INDEX(#REF!,MATCH($B$3&amp;$B45,#REF!,0),MATCH(AO$7,#REF!,0))=0)),"Ok",IF(AND(INDEX(#REF!,MATCH($B$3&amp;$B45,#REF!,0),MATCH(AO$6,#REF!,0))&gt;0,INDEX(#REF!,MATCH($B$3&amp;$B45,#REF!,0),MATCH(AO$7,#REF!,0)&gt;0)),"Ok","Check"))</f>
        <v>#REF!</v>
      </c>
      <c r="AP45" s="20" t="e">
        <f>IF(AND((INDEX(#REF!,MATCH($B$3&amp;$B45,#REF!,0),MATCH(AP$6,#REF!,0))=0),(INDEX(#REF!,MATCH($B$3&amp;$B45,#REF!,0),MATCH(AP$7,#REF!,0))=0)),"Ok",IF(AND(INDEX(#REF!,MATCH($B$3&amp;$B45,#REF!,0),MATCH(AP$6,#REF!,0))&gt;0,INDEX(#REF!,MATCH($B$3&amp;$B45,#REF!,0),MATCH(AP$7,#REF!,0)&gt;0)),"Ok","Check"))</f>
        <v>#REF!</v>
      </c>
    </row>
    <row r="46" spans="1:42" ht="15.75" x14ac:dyDescent="0.25">
      <c r="A46" s="1">
        <v>39</v>
      </c>
      <c r="B46" s="1" t="s">
        <v>43</v>
      </c>
      <c r="C46" s="20" t="e">
        <f>IF(AND((INDEX(#REF!,MATCH($B$3&amp;$B46,#REF!,0),MATCH(C$6,#REF!,0))=0),(INDEX(#REF!,MATCH($B$3&amp;$B46,#REF!,0),MATCH(C$7,#REF!,0))=0)),"Ok",IF(AND(INDEX(#REF!,MATCH($B$3&amp;$B46,#REF!,0),MATCH(C$6,#REF!,0))&gt;0,INDEX(#REF!,MATCH($B$3&amp;$B46,#REF!,0),MATCH(C$7,#REF!,0)&gt;0)),"Ok","Check"))</f>
        <v>#REF!</v>
      </c>
      <c r="D46" s="20" t="e">
        <f>IF(AND((INDEX(#REF!,MATCH($B$3&amp;$B46,#REF!,0),MATCH(D$6,#REF!,0))=0),(INDEX(#REF!,MATCH($B$3&amp;$B46,#REF!,0),MATCH(D$7,#REF!,0))=0)),"Ok",IF(AND(INDEX(#REF!,MATCH($B$3&amp;$B46,#REF!,0),MATCH(D$6,#REF!,0))&gt;0,INDEX(#REF!,MATCH($B$3&amp;$B46,#REF!,0),MATCH(D$7,#REF!,0)&gt;0)),"Ok","Check"))</f>
        <v>#REF!</v>
      </c>
      <c r="E46" s="20" t="e">
        <f>IF(AND((INDEX(#REF!,MATCH($B$3&amp;$B46,#REF!,0),MATCH(E$6,#REF!,0))=0),(INDEX(#REF!,MATCH($B$3&amp;$B46,#REF!,0),MATCH(E$7,#REF!,0))=0)),"Ok",IF(AND(INDEX(#REF!,MATCH($B$3&amp;$B46,#REF!,0),MATCH(E$6,#REF!,0))&gt;0,INDEX(#REF!,MATCH($B$3&amp;$B46,#REF!,0),MATCH(E$7,#REF!,0)&gt;0)),"Ok","Check"))</f>
        <v>#REF!</v>
      </c>
      <c r="F46" s="20" t="e">
        <f>IF(AND((INDEX(#REF!,MATCH($B$3&amp;$B46,#REF!,0),MATCH(F$6,#REF!,0))=0),(INDEX(#REF!,MATCH($B$3&amp;$B46,#REF!,0),MATCH(F$7,#REF!,0))=0)),"Ok",IF(AND(INDEX(#REF!,MATCH($B$3&amp;$B46,#REF!,0),MATCH(F$6,#REF!,0))&gt;0,INDEX(#REF!,MATCH($B$3&amp;$B46,#REF!,0),MATCH(F$7,#REF!,0)&gt;0)),"Ok","Check"))</f>
        <v>#REF!</v>
      </c>
      <c r="G46" s="20" t="e">
        <f>IF(AND((INDEX(#REF!,MATCH($B$3&amp;$B46,#REF!,0),MATCH(G$6,#REF!,0))=0),(INDEX(#REF!,MATCH($B$3&amp;$B46,#REF!,0),MATCH(G$7,#REF!,0))=0)),"Ok",IF(AND(INDEX(#REF!,MATCH($B$3&amp;$B46,#REF!,0),MATCH(G$6,#REF!,0))&gt;0,INDEX(#REF!,MATCH($B$3&amp;$B46,#REF!,0),MATCH(G$7,#REF!,0)&gt;0)),"Ok","Check"))</f>
        <v>#REF!</v>
      </c>
      <c r="H46" s="20" t="e">
        <f>IF(AND((INDEX(#REF!,MATCH($B$3&amp;$B46,#REF!,0),MATCH(H$6,#REF!,0))=0),(INDEX(#REF!,MATCH($B$3&amp;$B46,#REF!,0),MATCH(H$7,#REF!,0))=0)),"Ok",IF(AND(INDEX(#REF!,MATCH($B$3&amp;$B46,#REF!,0),MATCH(H$6,#REF!,0))&gt;0,INDEX(#REF!,MATCH($B$3&amp;$B46,#REF!,0),MATCH(H$7,#REF!,0)&gt;0)),"Ok","Check"))</f>
        <v>#REF!</v>
      </c>
      <c r="I46" s="20" t="e">
        <f>IF(AND((INDEX(#REF!,MATCH($B$3&amp;$B46,#REF!,0),MATCH(I$6,#REF!,0))=0),(INDEX(#REF!,MATCH($B$3&amp;$B46,#REF!,0),MATCH(I$7,#REF!,0))=0)),"Ok",IF(AND(INDEX(#REF!,MATCH($B$3&amp;$B46,#REF!,0),MATCH(I$6,#REF!,0))&gt;0,INDEX(#REF!,MATCH($B$3&amp;$B46,#REF!,0),MATCH(I$7,#REF!,0)&gt;0)),"Ok","Check"))</f>
        <v>#REF!</v>
      </c>
      <c r="J46" s="20" t="e">
        <f>IF(AND((INDEX(#REF!,MATCH($B$3&amp;$B46,#REF!,0),MATCH(J$6,#REF!,0))=0),(INDEX(#REF!,MATCH($B$3&amp;$B46,#REF!,0),MATCH(J$7,#REF!,0))=0)),"Ok",IF(AND(INDEX(#REF!,MATCH($B$3&amp;$B46,#REF!,0),MATCH(J$6,#REF!,0))&gt;0,INDEX(#REF!,MATCH($B$3&amp;$B46,#REF!,0),MATCH(J$7,#REF!,0)&gt;0)),"Ok","Check"))</f>
        <v>#REF!</v>
      </c>
      <c r="K46" s="20" t="e">
        <f>IF(AND((INDEX(#REF!,MATCH($B$3&amp;$B46,#REF!,0),MATCH(K$6,#REF!,0))=0),(INDEX(#REF!,MATCH($B$3&amp;$B46,#REF!,0),MATCH(K$7,#REF!,0))=0)),"Ok",IF(AND(INDEX(#REF!,MATCH($B$3&amp;$B46,#REF!,0),MATCH(K$6,#REF!,0))&gt;0,INDEX(#REF!,MATCH($B$3&amp;$B46,#REF!,0),MATCH(K$7,#REF!,0)&gt;0)),"Ok","Check"))</f>
        <v>#REF!</v>
      </c>
      <c r="L46" s="20" t="e">
        <f>IF(AND((INDEX(#REF!,MATCH($B$3&amp;$B46,#REF!,0),MATCH(L$6,#REF!,0))=0),(INDEX(#REF!,MATCH($B$3&amp;$B46,#REF!,0),MATCH(L$7,#REF!,0))=0)),"Ok",IF(AND(INDEX(#REF!,MATCH($B$3&amp;$B46,#REF!,0),MATCH(L$6,#REF!,0))&gt;0,INDEX(#REF!,MATCH($B$3&amp;$B46,#REF!,0),MATCH(L$7,#REF!,0)&gt;0)),"Ok","Check"))</f>
        <v>#REF!</v>
      </c>
      <c r="M46" s="20" t="e">
        <f t="shared" si="1"/>
        <v>#REF!</v>
      </c>
      <c r="N46" s="22" t="e">
        <f t="shared" si="0"/>
        <v>#REF!</v>
      </c>
      <c r="O46" s="20" t="e">
        <f>IF(AND((INDEX(#REF!,MATCH($B$3&amp;$B46,#REF!,0),MATCH(O$6,#REF!,0))=0),(INDEX(#REF!,MATCH($B$3&amp;$B46,#REF!,0),MATCH(O$7,#REF!,0))=0)),"Ok",IF(AND(INDEX(#REF!,MATCH($B$3&amp;$B46,#REF!,0),MATCH(O$6,#REF!,0))&gt;0,INDEX(#REF!,MATCH($B$3&amp;$B46,#REF!,0),MATCH(O$7,#REF!,0)&gt;0)),"Ok","Check"))</f>
        <v>#REF!</v>
      </c>
      <c r="P46" s="20" t="e">
        <f>IF(AND((INDEX(#REF!,MATCH($B$3&amp;$B46,#REF!,0),MATCH(P$6,#REF!,0))=0),(INDEX(#REF!,MATCH($B$3&amp;$B46,#REF!,0),MATCH(P$7,#REF!,0))=0)),"Ok",IF(AND(INDEX(#REF!,MATCH($B$3&amp;$B46,#REF!,0),MATCH(P$6,#REF!,0))&gt;0,INDEX(#REF!,MATCH($B$3&amp;$B46,#REF!,0),MATCH(P$7,#REF!,0)&gt;0)),"Ok","Check"))</f>
        <v>#REF!</v>
      </c>
      <c r="Q46" s="20" t="e">
        <f>IF(AND((INDEX(#REF!,MATCH($B$3&amp;$B46,#REF!,0),MATCH(Q$6,#REF!,0))=0),(INDEX(#REF!,MATCH($B$3&amp;$B46,#REF!,0),MATCH(Q$7,#REF!,0))=0)),"Ok",IF(AND(INDEX(#REF!,MATCH($B$3&amp;$B46,#REF!,0),MATCH(Q$6,#REF!,0))&gt;0,INDEX(#REF!,MATCH($B$3&amp;$B46,#REF!,0),MATCH(Q$7,#REF!,0)&gt;0)),"Ok","Check"))</f>
        <v>#REF!</v>
      </c>
      <c r="R46" s="20" t="e">
        <f>IF(AND((INDEX(#REF!,MATCH($B$3&amp;$B46,#REF!,0),MATCH(R$6,#REF!,0))=0),(INDEX(#REF!,MATCH($B$3&amp;$B46,#REF!,0),MATCH(R$7,#REF!,0))=0)),"Ok",IF(AND(INDEX(#REF!,MATCH($B$3&amp;$B46,#REF!,0),MATCH(R$6,#REF!,0))&gt;0,INDEX(#REF!,MATCH($B$3&amp;$B46,#REF!,0),MATCH(R$7,#REF!,0)&gt;0)),"Ok","Check"))</f>
        <v>#REF!</v>
      </c>
      <c r="S46" s="20" t="e">
        <f>IF(AND((INDEX(#REF!,MATCH($B$3&amp;$B46,#REF!,0),MATCH(S$6,#REF!,0))=0),(INDEX(#REF!,MATCH($B$3&amp;$B46,#REF!,0),MATCH(S$7,#REF!,0))=0)),"Ok",IF(AND(INDEX(#REF!,MATCH($B$3&amp;$B46,#REF!,0),MATCH(S$6,#REF!,0))&gt;0,INDEX(#REF!,MATCH($B$3&amp;$B46,#REF!,0),MATCH(S$7,#REF!,0)&gt;0)),"Ok","Check"))</f>
        <v>#REF!</v>
      </c>
      <c r="T46" s="20" t="e">
        <f>IF(AND((INDEX(#REF!,MATCH($B$3&amp;$B46,#REF!,0),MATCH(T$6,#REF!,0))=0),(INDEX(#REF!,MATCH($B$3&amp;$B46,#REF!,0),MATCH(T$7,#REF!,0))=0)),"Ok",IF(AND(INDEX(#REF!,MATCH($B$3&amp;$B46,#REF!,0),MATCH(T$6,#REF!,0))&gt;0,INDEX(#REF!,MATCH($B$3&amp;$B46,#REF!,0),MATCH(T$7,#REF!,0)&gt;0)),"Ok","Check"))</f>
        <v>#REF!</v>
      </c>
      <c r="U46" s="20" t="e">
        <f>IF(AND((INDEX(#REF!,MATCH($B$3&amp;$B46,#REF!,0),MATCH(U$6,#REF!,0))=0),(INDEX(#REF!,MATCH($B$3&amp;$B46,#REF!,0),MATCH(U$7,#REF!,0))=0)),"Ok",IF(AND(INDEX(#REF!,MATCH($B$3&amp;$B46,#REF!,0),MATCH(U$6,#REF!,0))&gt;0,INDEX(#REF!,MATCH($B$3&amp;$B46,#REF!,0),MATCH(U$7,#REF!,0)&gt;0)),"Ok","Check"))</f>
        <v>#REF!</v>
      </c>
      <c r="V46" s="20" t="e">
        <f>IF(AND((INDEX(#REF!,MATCH($B$3&amp;$B46,#REF!,0),MATCH(V$6,#REF!,0))=0),(INDEX(#REF!,MATCH($B$3&amp;$B46,#REF!,0),MATCH(V$7,#REF!,0))=0)),"Ok",IF(AND(INDEX(#REF!,MATCH($B$3&amp;$B46,#REF!,0),MATCH(V$6,#REF!,0))&gt;0,INDEX(#REF!,MATCH($B$3&amp;$B46,#REF!,0),MATCH(V$7,#REF!,0)&gt;0)),"Ok","Check"))</f>
        <v>#REF!</v>
      </c>
      <c r="W46" s="20" t="e">
        <f>IF(AND((INDEX(#REF!,MATCH($B$3&amp;$B46,#REF!,0),MATCH(W$6,#REF!,0))=0),(INDEX(#REF!,MATCH($B$3&amp;$B46,#REF!,0),MATCH(W$7,#REF!,0))=0)),"Ok",IF(AND(INDEX(#REF!,MATCH($B$3&amp;$B46,#REF!,0),MATCH(W$6,#REF!,0))&gt;0,INDEX(#REF!,MATCH($B$3&amp;$B46,#REF!,0),MATCH(W$7,#REF!,0)&gt;0)),"Ok","Check"))</f>
        <v>#REF!</v>
      </c>
      <c r="X46" s="20" t="e">
        <f>IF(AND((INDEX(#REF!,MATCH($B$3&amp;$B46,#REF!,0),MATCH(X$6,#REF!,0))=0),(INDEX(#REF!,MATCH($B$3&amp;$B46,#REF!,0),MATCH(X$7,#REF!,0))=0)),"Ok",IF(AND(INDEX(#REF!,MATCH($B$3&amp;$B46,#REF!,0),MATCH(X$6,#REF!,0))&gt;0,INDEX(#REF!,MATCH($B$3&amp;$B46,#REF!,0),MATCH(X$7,#REF!,0)&gt;0)),"Ok","Check"))</f>
        <v>#REF!</v>
      </c>
      <c r="Y46" s="20" t="e">
        <f t="shared" si="2"/>
        <v>#REF!</v>
      </c>
      <c r="Z46" s="22" t="e">
        <f t="shared" si="2"/>
        <v>#REF!</v>
      </c>
      <c r="AA46" s="20" t="e">
        <f>IF(AND((INDEX(#REF!,MATCH($B$3&amp;$B46,#REF!,0),MATCH(AA$6,#REF!,0))=0),(INDEX(#REF!,MATCH($B$3&amp;$B46,#REF!,0),MATCH(AA$7,#REF!,0))=0)),"Ok",IF(AND(INDEX(#REF!,MATCH($B$3&amp;$B46,#REF!,0),MATCH(AA$6,#REF!,0))&gt;0,INDEX(#REF!,MATCH($B$3&amp;$B46,#REF!,0),MATCH(AA$7,#REF!,0)&gt;0)),"Ok","Check"))</f>
        <v>#REF!</v>
      </c>
      <c r="AB46" s="20" t="e">
        <f>IF(AND((INDEX(#REF!,MATCH($B$3&amp;$B46,#REF!,0),MATCH(AB$6,#REF!,0))=0),(INDEX(#REF!,MATCH($B$3&amp;$B46,#REF!,0),MATCH(AB$7,#REF!,0))=0)),"Ok",IF(AND(INDEX(#REF!,MATCH($B$3&amp;$B46,#REF!,0),MATCH(AB$6,#REF!,0))&gt;0,INDEX(#REF!,MATCH($B$3&amp;$B46,#REF!,0),MATCH(AB$7,#REF!,0)&gt;0)),"Ok","Check"))</f>
        <v>#REF!</v>
      </c>
      <c r="AC46" s="20" t="e">
        <f>IF(AND((INDEX(#REF!,MATCH($B$3&amp;$B46,#REF!,0),MATCH(AC$6,#REF!,0))=0),(INDEX(#REF!,MATCH($B$3&amp;$B46,#REF!,0),MATCH(AC$7,#REF!,0))=0)),"Ok",IF(AND(INDEX(#REF!,MATCH($B$3&amp;$B46,#REF!,0),MATCH(AC$6,#REF!,0))&gt;0,INDEX(#REF!,MATCH($B$3&amp;$B46,#REF!,0),MATCH(AC$7,#REF!,0)&gt;0)),"Ok","Check"))</f>
        <v>#REF!</v>
      </c>
      <c r="AD46" s="20" t="e">
        <f>IF(AND((INDEX(#REF!,MATCH($B$3&amp;$B46,#REF!,0),MATCH(AD$6,#REF!,0))=0),(INDEX(#REF!,MATCH($B$3&amp;$B46,#REF!,0),MATCH(AD$7,#REF!,0))=0)),"Ok",IF(AND(INDEX(#REF!,MATCH($B$3&amp;$B46,#REF!,0),MATCH(AD$6,#REF!,0))&gt;0,INDEX(#REF!,MATCH($B$3&amp;$B46,#REF!,0),MATCH(AD$7,#REF!,0)&gt;0)),"Ok","Check"))</f>
        <v>#REF!</v>
      </c>
      <c r="AE46" s="20" t="e">
        <f>IF(AND((INDEX(#REF!,MATCH($B$3&amp;$B46,#REF!,0),MATCH(AE$6,#REF!,0))=0),(INDEX(#REF!,MATCH($B$3&amp;$B46,#REF!,0),MATCH(AE$7,#REF!,0))=0)),"Ok",IF(AND(INDEX(#REF!,MATCH($B$3&amp;$B46,#REF!,0),MATCH(AE$6,#REF!,0))&gt;0,INDEX(#REF!,MATCH($B$3&amp;$B46,#REF!,0),MATCH(AE$7,#REF!,0)&gt;0)),"Ok","Check"))</f>
        <v>#REF!</v>
      </c>
      <c r="AF46" s="20" t="e">
        <f>IF(AND((INDEX(#REF!,MATCH($B$3&amp;$B46,#REF!,0),MATCH(AF$6,#REF!,0))=0),(INDEX(#REF!,MATCH($B$3&amp;$B46,#REF!,0),MATCH(AF$7,#REF!,0))=0)),"Ok",IF(AND(INDEX(#REF!,MATCH($B$3&amp;$B46,#REF!,0),MATCH(AF$6,#REF!,0))&gt;0,INDEX(#REF!,MATCH($B$3&amp;$B46,#REF!,0),MATCH(AF$7,#REF!,0)&gt;0)),"Ok","Check"))</f>
        <v>#REF!</v>
      </c>
      <c r="AG46" s="20" t="e">
        <f>IF(AND((INDEX(#REF!,MATCH($B$3&amp;$B46,#REF!,0),MATCH(AG$6,#REF!,0))=0),(INDEX(#REF!,MATCH($B$3&amp;$B46,#REF!,0),MATCH(AG$7,#REF!,0))=0)),"Ok",IF(AND(INDEX(#REF!,MATCH($B$3&amp;$B46,#REF!,0),MATCH(AG$6,#REF!,0))&gt;0,INDEX(#REF!,MATCH($B$3&amp;$B46,#REF!,0),MATCH(AG$7,#REF!,0)&gt;0)),"Ok","Check"))</f>
        <v>#REF!</v>
      </c>
      <c r="AH46" s="20" t="e">
        <f>IF(AND((INDEX(#REF!,MATCH($B$3&amp;$B46,#REF!,0),MATCH(AH$6,#REF!,0))=0),(INDEX(#REF!,MATCH($B$3&amp;$B46,#REF!,0),MATCH(AH$7,#REF!,0))=0)),"Ok",IF(AND(INDEX(#REF!,MATCH($B$3&amp;$B46,#REF!,0),MATCH(AH$6,#REF!,0))&gt;0,INDEX(#REF!,MATCH($B$3&amp;$B46,#REF!,0),MATCH(AH$7,#REF!,0)&gt;0)),"Ok","Check"))</f>
        <v>#REF!</v>
      </c>
      <c r="AI46" s="20" t="e">
        <f>IF(AND((INDEX(#REF!,MATCH($B$3&amp;$B46,#REF!,0),MATCH(AI$6,#REF!,0))=0),(INDEX(#REF!,MATCH($B$3&amp;$B46,#REF!,0),MATCH(AI$7,#REF!,0))=0)),"Ok",IF(AND(INDEX(#REF!,MATCH($B$3&amp;$B46,#REF!,0),MATCH(AI$6,#REF!,0))&gt;0,INDEX(#REF!,MATCH($B$3&amp;$B46,#REF!,0),MATCH(AI$7,#REF!,0)&gt;0)),"Ok","Check"))</f>
        <v>#REF!</v>
      </c>
      <c r="AJ46" s="20" t="e">
        <f>IF(AND((INDEX(#REF!,MATCH($B$3&amp;$B46,#REF!,0),MATCH(AJ$6,#REF!,0))=0),(INDEX(#REF!,MATCH($B$3&amp;$B46,#REF!,0),MATCH(AJ$7,#REF!,0))=0)),"Ok",IF(AND(INDEX(#REF!,MATCH($B$3&amp;$B46,#REF!,0),MATCH(AJ$6,#REF!,0))&gt;0,INDEX(#REF!,MATCH($B$3&amp;$B46,#REF!,0),MATCH(AJ$7,#REF!,0)&gt;0)),"Ok","Check"))</f>
        <v>#REF!</v>
      </c>
      <c r="AK46" s="20" t="e">
        <f>IF(AND((INDEX(#REF!,MATCH($B$3&amp;$B46,#REF!,0),MATCH(AK$6,#REF!,0))=0),(INDEX(#REF!,MATCH($B$3&amp;$B46,#REF!,0),MATCH(AK$7,#REF!,0))=0)),"Ok",IF(AND(INDEX(#REF!,MATCH($B$3&amp;$B46,#REF!,0),MATCH(AK$6,#REF!,0))&gt;0,INDEX(#REF!,MATCH($B$3&amp;$B46,#REF!,0),MATCH(AK$7,#REF!,0)&gt;0)),"Ok","Check"))</f>
        <v>#REF!</v>
      </c>
      <c r="AL46" s="20" t="e">
        <f>IF(AND((INDEX(#REF!,MATCH($B$3&amp;$B46,#REF!,0),MATCH(AL$6,#REF!,0))=0),(INDEX(#REF!,MATCH($B$3&amp;$B46,#REF!,0),MATCH(AL$7,#REF!,0))=0)),"Ok",IF(AND(INDEX(#REF!,MATCH($B$3&amp;$B46,#REF!,0),MATCH(AL$6,#REF!,0))&gt;0,INDEX(#REF!,MATCH($B$3&amp;$B46,#REF!,0),MATCH(AL$7,#REF!,0)&gt;0)),"Ok","Check"))</f>
        <v>#REF!</v>
      </c>
      <c r="AM46" s="20" t="e">
        <f t="shared" si="3"/>
        <v>#REF!</v>
      </c>
      <c r="AN46" s="21" t="e">
        <f t="shared" si="3"/>
        <v>#REF!</v>
      </c>
      <c r="AO46" s="20" t="e">
        <f>IF(AND((INDEX(#REF!,MATCH($B$3&amp;$B46,#REF!,0),MATCH(AO$6,#REF!,0))=0),(INDEX(#REF!,MATCH($B$3&amp;$B46,#REF!,0),MATCH(AO$7,#REF!,0))=0)),"Ok",IF(AND(INDEX(#REF!,MATCH($B$3&amp;$B46,#REF!,0),MATCH(AO$6,#REF!,0))&gt;0,INDEX(#REF!,MATCH($B$3&amp;$B46,#REF!,0),MATCH(AO$7,#REF!,0)&gt;0)),"Ok","Check"))</f>
        <v>#REF!</v>
      </c>
      <c r="AP46" s="20" t="e">
        <f>IF(AND((INDEX(#REF!,MATCH($B$3&amp;$B46,#REF!,0),MATCH(AP$6,#REF!,0))=0),(INDEX(#REF!,MATCH($B$3&amp;$B46,#REF!,0),MATCH(AP$7,#REF!,0))=0)),"Ok",IF(AND(INDEX(#REF!,MATCH($B$3&amp;$B46,#REF!,0),MATCH(AP$6,#REF!,0))&gt;0,INDEX(#REF!,MATCH($B$3&amp;$B46,#REF!,0),MATCH(AP$7,#REF!,0)&gt;0)),"Ok","Check"))</f>
        <v>#REF!</v>
      </c>
    </row>
    <row r="47" spans="1:42" ht="15.75" x14ac:dyDescent="0.25">
      <c r="A47" s="1">
        <v>40</v>
      </c>
      <c r="B47" s="1" t="s">
        <v>44</v>
      </c>
      <c r="C47" s="20" t="e">
        <f>IF(AND((INDEX(#REF!,MATCH($B$3&amp;$B47,#REF!,0),MATCH(C$6,#REF!,0))=0),(INDEX(#REF!,MATCH($B$3&amp;$B47,#REF!,0),MATCH(C$7,#REF!,0))=0)),"Ok",IF(AND(INDEX(#REF!,MATCH($B$3&amp;$B47,#REF!,0),MATCH(C$6,#REF!,0))&gt;0,INDEX(#REF!,MATCH($B$3&amp;$B47,#REF!,0),MATCH(C$7,#REF!,0)&gt;0)),"Ok","Check"))</f>
        <v>#REF!</v>
      </c>
      <c r="D47" s="20" t="e">
        <f>IF(AND((INDEX(#REF!,MATCH($B$3&amp;$B47,#REF!,0),MATCH(D$6,#REF!,0))=0),(INDEX(#REF!,MATCH($B$3&amp;$B47,#REF!,0),MATCH(D$7,#REF!,0))=0)),"Ok",IF(AND(INDEX(#REF!,MATCH($B$3&amp;$B47,#REF!,0),MATCH(D$6,#REF!,0))&gt;0,INDEX(#REF!,MATCH($B$3&amp;$B47,#REF!,0),MATCH(D$7,#REF!,0)&gt;0)),"Ok","Check"))</f>
        <v>#REF!</v>
      </c>
      <c r="E47" s="20" t="e">
        <f>IF(AND((INDEX(#REF!,MATCH($B$3&amp;$B47,#REF!,0),MATCH(E$6,#REF!,0))=0),(INDEX(#REF!,MATCH($B$3&amp;$B47,#REF!,0),MATCH(E$7,#REF!,0))=0)),"Ok",IF(AND(INDEX(#REF!,MATCH($B$3&amp;$B47,#REF!,0),MATCH(E$6,#REF!,0))&gt;0,INDEX(#REF!,MATCH($B$3&amp;$B47,#REF!,0),MATCH(E$7,#REF!,0)&gt;0)),"Ok","Check"))</f>
        <v>#REF!</v>
      </c>
      <c r="F47" s="20" t="e">
        <f>IF(AND((INDEX(#REF!,MATCH($B$3&amp;$B47,#REF!,0),MATCH(F$6,#REF!,0))=0),(INDEX(#REF!,MATCH($B$3&amp;$B47,#REF!,0),MATCH(F$7,#REF!,0))=0)),"Ok",IF(AND(INDEX(#REF!,MATCH($B$3&amp;$B47,#REF!,0),MATCH(F$6,#REF!,0))&gt;0,INDEX(#REF!,MATCH($B$3&amp;$B47,#REF!,0),MATCH(F$7,#REF!,0)&gt;0)),"Ok","Check"))</f>
        <v>#REF!</v>
      </c>
      <c r="G47" s="20" t="e">
        <f>IF(AND((INDEX(#REF!,MATCH($B$3&amp;$B47,#REF!,0),MATCH(G$6,#REF!,0))=0),(INDEX(#REF!,MATCH($B$3&amp;$B47,#REF!,0),MATCH(G$7,#REF!,0))=0)),"Ok",IF(AND(INDEX(#REF!,MATCH($B$3&amp;$B47,#REF!,0),MATCH(G$6,#REF!,0))&gt;0,INDEX(#REF!,MATCH($B$3&amp;$B47,#REF!,0),MATCH(G$7,#REF!,0)&gt;0)),"Ok","Check"))</f>
        <v>#REF!</v>
      </c>
      <c r="H47" s="20" t="e">
        <f>IF(AND((INDEX(#REF!,MATCH($B$3&amp;$B47,#REF!,0),MATCH(H$6,#REF!,0))=0),(INDEX(#REF!,MATCH($B$3&amp;$B47,#REF!,0),MATCH(H$7,#REF!,0))=0)),"Ok",IF(AND(INDEX(#REF!,MATCH($B$3&amp;$B47,#REF!,0),MATCH(H$6,#REF!,0))&gt;0,INDEX(#REF!,MATCH($B$3&amp;$B47,#REF!,0),MATCH(H$7,#REF!,0)&gt;0)),"Ok","Check"))</f>
        <v>#REF!</v>
      </c>
      <c r="I47" s="20" t="e">
        <f>IF(AND((INDEX(#REF!,MATCH($B$3&amp;$B47,#REF!,0),MATCH(I$6,#REF!,0))=0),(INDEX(#REF!,MATCH($B$3&amp;$B47,#REF!,0),MATCH(I$7,#REF!,0))=0)),"Ok",IF(AND(INDEX(#REF!,MATCH($B$3&amp;$B47,#REF!,0),MATCH(I$6,#REF!,0))&gt;0,INDEX(#REF!,MATCH($B$3&amp;$B47,#REF!,0),MATCH(I$7,#REF!,0)&gt;0)),"Ok","Check"))</f>
        <v>#REF!</v>
      </c>
      <c r="J47" s="20" t="e">
        <f>IF(AND((INDEX(#REF!,MATCH($B$3&amp;$B47,#REF!,0),MATCH(J$6,#REF!,0))=0),(INDEX(#REF!,MATCH($B$3&amp;$B47,#REF!,0),MATCH(J$7,#REF!,0))=0)),"Ok",IF(AND(INDEX(#REF!,MATCH($B$3&amp;$B47,#REF!,0),MATCH(J$6,#REF!,0))&gt;0,INDEX(#REF!,MATCH($B$3&amp;$B47,#REF!,0),MATCH(J$7,#REF!,0)&gt;0)),"Ok","Check"))</f>
        <v>#REF!</v>
      </c>
      <c r="K47" s="20" t="e">
        <f>IF(AND((INDEX(#REF!,MATCH($B$3&amp;$B47,#REF!,0),MATCH(K$6,#REF!,0))=0),(INDEX(#REF!,MATCH($B$3&amp;$B47,#REF!,0),MATCH(K$7,#REF!,0))=0)),"Ok",IF(AND(INDEX(#REF!,MATCH($B$3&amp;$B47,#REF!,0),MATCH(K$6,#REF!,0))&gt;0,INDEX(#REF!,MATCH($B$3&amp;$B47,#REF!,0),MATCH(K$7,#REF!,0)&gt;0)),"Ok","Check"))</f>
        <v>#REF!</v>
      </c>
      <c r="L47" s="20" t="e">
        <f>IF(AND((INDEX(#REF!,MATCH($B$3&amp;$B47,#REF!,0),MATCH(L$6,#REF!,0))=0),(INDEX(#REF!,MATCH($B$3&amp;$B47,#REF!,0),MATCH(L$7,#REF!,0))=0)),"Ok",IF(AND(INDEX(#REF!,MATCH($B$3&amp;$B47,#REF!,0),MATCH(L$6,#REF!,0))&gt;0,INDEX(#REF!,MATCH($B$3&amp;$B47,#REF!,0),MATCH(L$7,#REF!,0)&gt;0)),"Ok","Check"))</f>
        <v>#REF!</v>
      </c>
      <c r="M47" s="20" t="e">
        <f t="shared" si="1"/>
        <v>#REF!</v>
      </c>
      <c r="N47" s="22" t="e">
        <f t="shared" si="0"/>
        <v>#REF!</v>
      </c>
      <c r="O47" s="20" t="e">
        <f>IF(AND((INDEX(#REF!,MATCH($B$3&amp;$B47,#REF!,0),MATCH(O$6,#REF!,0))=0),(INDEX(#REF!,MATCH($B$3&amp;$B47,#REF!,0),MATCH(O$7,#REF!,0))=0)),"Ok",IF(AND(INDEX(#REF!,MATCH($B$3&amp;$B47,#REF!,0),MATCH(O$6,#REF!,0))&gt;0,INDEX(#REF!,MATCH($B$3&amp;$B47,#REF!,0),MATCH(O$7,#REF!,0)&gt;0)),"Ok","Check"))</f>
        <v>#REF!</v>
      </c>
      <c r="P47" s="20" t="e">
        <f>IF(AND((INDEX(#REF!,MATCH($B$3&amp;$B47,#REF!,0),MATCH(P$6,#REF!,0))=0),(INDEX(#REF!,MATCH($B$3&amp;$B47,#REF!,0),MATCH(P$7,#REF!,0))=0)),"Ok",IF(AND(INDEX(#REF!,MATCH($B$3&amp;$B47,#REF!,0),MATCH(P$6,#REF!,0))&gt;0,INDEX(#REF!,MATCH($B$3&amp;$B47,#REF!,0),MATCH(P$7,#REF!,0)&gt;0)),"Ok","Check"))</f>
        <v>#REF!</v>
      </c>
      <c r="Q47" s="20" t="e">
        <f>IF(AND((INDEX(#REF!,MATCH($B$3&amp;$B47,#REF!,0),MATCH(Q$6,#REF!,0))=0),(INDEX(#REF!,MATCH($B$3&amp;$B47,#REF!,0),MATCH(Q$7,#REF!,0))=0)),"Ok",IF(AND(INDEX(#REF!,MATCH($B$3&amp;$B47,#REF!,0),MATCH(Q$6,#REF!,0))&gt;0,INDEX(#REF!,MATCH($B$3&amp;$B47,#REF!,0),MATCH(Q$7,#REF!,0)&gt;0)),"Ok","Check"))</f>
        <v>#REF!</v>
      </c>
      <c r="R47" s="20" t="e">
        <f>IF(AND((INDEX(#REF!,MATCH($B$3&amp;$B47,#REF!,0),MATCH(R$6,#REF!,0))=0),(INDEX(#REF!,MATCH($B$3&amp;$B47,#REF!,0),MATCH(R$7,#REF!,0))=0)),"Ok",IF(AND(INDEX(#REF!,MATCH($B$3&amp;$B47,#REF!,0),MATCH(R$6,#REF!,0))&gt;0,INDEX(#REF!,MATCH($B$3&amp;$B47,#REF!,0),MATCH(R$7,#REF!,0)&gt;0)),"Ok","Check"))</f>
        <v>#REF!</v>
      </c>
      <c r="S47" s="20" t="e">
        <f>IF(AND((INDEX(#REF!,MATCH($B$3&amp;$B47,#REF!,0),MATCH(S$6,#REF!,0))=0),(INDEX(#REF!,MATCH($B$3&amp;$B47,#REF!,0),MATCH(S$7,#REF!,0))=0)),"Ok",IF(AND(INDEX(#REF!,MATCH($B$3&amp;$B47,#REF!,0),MATCH(S$6,#REF!,0))&gt;0,INDEX(#REF!,MATCH($B$3&amp;$B47,#REF!,0),MATCH(S$7,#REF!,0)&gt;0)),"Ok","Check"))</f>
        <v>#REF!</v>
      </c>
      <c r="T47" s="20" t="e">
        <f>IF(AND((INDEX(#REF!,MATCH($B$3&amp;$B47,#REF!,0),MATCH(T$6,#REF!,0))=0),(INDEX(#REF!,MATCH($B$3&amp;$B47,#REF!,0),MATCH(T$7,#REF!,0))=0)),"Ok",IF(AND(INDEX(#REF!,MATCH($B$3&amp;$B47,#REF!,0),MATCH(T$6,#REF!,0))&gt;0,INDEX(#REF!,MATCH($B$3&amp;$B47,#REF!,0),MATCH(T$7,#REF!,0)&gt;0)),"Ok","Check"))</f>
        <v>#REF!</v>
      </c>
      <c r="U47" s="20" t="e">
        <f>IF(AND((INDEX(#REF!,MATCH($B$3&amp;$B47,#REF!,0),MATCH(U$6,#REF!,0))=0),(INDEX(#REF!,MATCH($B$3&amp;$B47,#REF!,0),MATCH(U$7,#REF!,0))=0)),"Ok",IF(AND(INDEX(#REF!,MATCH($B$3&amp;$B47,#REF!,0),MATCH(U$6,#REF!,0))&gt;0,INDEX(#REF!,MATCH($B$3&amp;$B47,#REF!,0),MATCH(U$7,#REF!,0)&gt;0)),"Ok","Check"))</f>
        <v>#REF!</v>
      </c>
      <c r="V47" s="20" t="e">
        <f>IF(AND((INDEX(#REF!,MATCH($B$3&amp;$B47,#REF!,0),MATCH(V$6,#REF!,0))=0),(INDEX(#REF!,MATCH($B$3&amp;$B47,#REF!,0),MATCH(V$7,#REF!,0))=0)),"Ok",IF(AND(INDEX(#REF!,MATCH($B$3&amp;$B47,#REF!,0),MATCH(V$6,#REF!,0))&gt;0,INDEX(#REF!,MATCH($B$3&amp;$B47,#REF!,0),MATCH(V$7,#REF!,0)&gt;0)),"Ok","Check"))</f>
        <v>#REF!</v>
      </c>
      <c r="W47" s="20" t="e">
        <f>IF(AND((INDEX(#REF!,MATCH($B$3&amp;$B47,#REF!,0),MATCH(W$6,#REF!,0))=0),(INDEX(#REF!,MATCH($B$3&amp;$B47,#REF!,0),MATCH(W$7,#REF!,0))=0)),"Ok",IF(AND(INDEX(#REF!,MATCH($B$3&amp;$B47,#REF!,0),MATCH(W$6,#REF!,0))&gt;0,INDEX(#REF!,MATCH($B$3&amp;$B47,#REF!,0),MATCH(W$7,#REF!,0)&gt;0)),"Ok","Check"))</f>
        <v>#REF!</v>
      </c>
      <c r="X47" s="20" t="e">
        <f>IF(AND((INDEX(#REF!,MATCH($B$3&amp;$B47,#REF!,0),MATCH(X$6,#REF!,0))=0),(INDEX(#REF!,MATCH($B$3&amp;$B47,#REF!,0),MATCH(X$7,#REF!,0))=0)),"Ok",IF(AND(INDEX(#REF!,MATCH($B$3&amp;$B47,#REF!,0),MATCH(X$6,#REF!,0))&gt;0,INDEX(#REF!,MATCH($B$3&amp;$B47,#REF!,0),MATCH(X$7,#REF!,0)&gt;0)),"Ok","Check"))</f>
        <v>#REF!</v>
      </c>
      <c r="Y47" s="20" t="e">
        <f t="shared" si="2"/>
        <v>#REF!</v>
      </c>
      <c r="Z47" s="22" t="e">
        <f t="shared" si="2"/>
        <v>#REF!</v>
      </c>
      <c r="AA47" s="20" t="e">
        <f>IF(AND((INDEX(#REF!,MATCH($B$3&amp;$B47,#REF!,0),MATCH(AA$6,#REF!,0))=0),(INDEX(#REF!,MATCH($B$3&amp;$B47,#REF!,0),MATCH(AA$7,#REF!,0))=0)),"Ok",IF(AND(INDEX(#REF!,MATCH($B$3&amp;$B47,#REF!,0),MATCH(AA$6,#REF!,0))&gt;0,INDEX(#REF!,MATCH($B$3&amp;$B47,#REF!,0),MATCH(AA$7,#REF!,0)&gt;0)),"Ok","Check"))</f>
        <v>#REF!</v>
      </c>
      <c r="AB47" s="20" t="e">
        <f>IF(AND((INDEX(#REF!,MATCH($B$3&amp;$B47,#REF!,0),MATCH(AB$6,#REF!,0))=0),(INDEX(#REF!,MATCH($B$3&amp;$B47,#REF!,0),MATCH(AB$7,#REF!,0))=0)),"Ok",IF(AND(INDEX(#REF!,MATCH($B$3&amp;$B47,#REF!,0),MATCH(AB$6,#REF!,0))&gt;0,INDEX(#REF!,MATCH($B$3&amp;$B47,#REF!,0),MATCH(AB$7,#REF!,0)&gt;0)),"Ok","Check"))</f>
        <v>#REF!</v>
      </c>
      <c r="AC47" s="20" t="e">
        <f>IF(AND((INDEX(#REF!,MATCH($B$3&amp;$B47,#REF!,0),MATCH(AC$6,#REF!,0))=0),(INDEX(#REF!,MATCH($B$3&amp;$B47,#REF!,0),MATCH(AC$7,#REF!,0))=0)),"Ok",IF(AND(INDEX(#REF!,MATCH($B$3&amp;$B47,#REF!,0),MATCH(AC$6,#REF!,0))&gt;0,INDEX(#REF!,MATCH($B$3&amp;$B47,#REF!,0),MATCH(AC$7,#REF!,0)&gt;0)),"Ok","Check"))</f>
        <v>#REF!</v>
      </c>
      <c r="AD47" s="20" t="e">
        <f>IF(AND((INDEX(#REF!,MATCH($B$3&amp;$B47,#REF!,0),MATCH(AD$6,#REF!,0))=0),(INDEX(#REF!,MATCH($B$3&amp;$B47,#REF!,0),MATCH(AD$7,#REF!,0))=0)),"Ok",IF(AND(INDEX(#REF!,MATCH($B$3&amp;$B47,#REF!,0),MATCH(AD$6,#REF!,0))&gt;0,INDEX(#REF!,MATCH($B$3&amp;$B47,#REF!,0),MATCH(AD$7,#REF!,0)&gt;0)),"Ok","Check"))</f>
        <v>#REF!</v>
      </c>
      <c r="AE47" s="20" t="e">
        <f>IF(AND((INDEX(#REF!,MATCH($B$3&amp;$B47,#REF!,0),MATCH(AE$6,#REF!,0))=0),(INDEX(#REF!,MATCH($B$3&amp;$B47,#REF!,0),MATCH(AE$7,#REF!,0))=0)),"Ok",IF(AND(INDEX(#REF!,MATCH($B$3&amp;$B47,#REF!,0),MATCH(AE$6,#REF!,0))&gt;0,INDEX(#REF!,MATCH($B$3&amp;$B47,#REF!,0),MATCH(AE$7,#REF!,0)&gt;0)),"Ok","Check"))</f>
        <v>#REF!</v>
      </c>
      <c r="AF47" s="20" t="e">
        <f>IF(AND((INDEX(#REF!,MATCH($B$3&amp;$B47,#REF!,0),MATCH(AF$6,#REF!,0))=0),(INDEX(#REF!,MATCH($B$3&amp;$B47,#REF!,0),MATCH(AF$7,#REF!,0))=0)),"Ok",IF(AND(INDEX(#REF!,MATCH($B$3&amp;$B47,#REF!,0),MATCH(AF$6,#REF!,0))&gt;0,INDEX(#REF!,MATCH($B$3&amp;$B47,#REF!,0),MATCH(AF$7,#REF!,0)&gt;0)),"Ok","Check"))</f>
        <v>#REF!</v>
      </c>
      <c r="AG47" s="20" t="e">
        <f>IF(AND((INDEX(#REF!,MATCH($B$3&amp;$B47,#REF!,0),MATCH(AG$6,#REF!,0))=0),(INDEX(#REF!,MATCH($B$3&amp;$B47,#REF!,0),MATCH(AG$7,#REF!,0))=0)),"Ok",IF(AND(INDEX(#REF!,MATCH($B$3&amp;$B47,#REF!,0),MATCH(AG$6,#REF!,0))&gt;0,INDEX(#REF!,MATCH($B$3&amp;$B47,#REF!,0),MATCH(AG$7,#REF!,0)&gt;0)),"Ok","Check"))</f>
        <v>#REF!</v>
      </c>
      <c r="AH47" s="20" t="e">
        <f>IF(AND((INDEX(#REF!,MATCH($B$3&amp;$B47,#REF!,0),MATCH(AH$6,#REF!,0))=0),(INDEX(#REF!,MATCH($B$3&amp;$B47,#REF!,0),MATCH(AH$7,#REF!,0))=0)),"Ok",IF(AND(INDEX(#REF!,MATCH($B$3&amp;$B47,#REF!,0),MATCH(AH$6,#REF!,0))&gt;0,INDEX(#REF!,MATCH($B$3&amp;$B47,#REF!,0),MATCH(AH$7,#REF!,0)&gt;0)),"Ok","Check"))</f>
        <v>#REF!</v>
      </c>
      <c r="AI47" s="20" t="e">
        <f>IF(AND((INDEX(#REF!,MATCH($B$3&amp;$B47,#REF!,0),MATCH(AI$6,#REF!,0))=0),(INDEX(#REF!,MATCH($B$3&amp;$B47,#REF!,0),MATCH(AI$7,#REF!,0))=0)),"Ok",IF(AND(INDEX(#REF!,MATCH($B$3&amp;$B47,#REF!,0),MATCH(AI$6,#REF!,0))&gt;0,INDEX(#REF!,MATCH($B$3&amp;$B47,#REF!,0),MATCH(AI$7,#REF!,0)&gt;0)),"Ok","Check"))</f>
        <v>#REF!</v>
      </c>
      <c r="AJ47" s="20" t="e">
        <f>IF(AND((INDEX(#REF!,MATCH($B$3&amp;$B47,#REF!,0),MATCH(AJ$6,#REF!,0))=0),(INDEX(#REF!,MATCH($B$3&amp;$B47,#REF!,0),MATCH(AJ$7,#REF!,0))=0)),"Ok",IF(AND(INDEX(#REF!,MATCH($B$3&amp;$B47,#REF!,0),MATCH(AJ$6,#REF!,0))&gt;0,INDEX(#REF!,MATCH($B$3&amp;$B47,#REF!,0),MATCH(AJ$7,#REF!,0)&gt;0)),"Ok","Check"))</f>
        <v>#REF!</v>
      </c>
      <c r="AK47" s="20" t="e">
        <f>IF(AND((INDEX(#REF!,MATCH($B$3&amp;$B47,#REF!,0),MATCH(AK$6,#REF!,0))=0),(INDEX(#REF!,MATCH($B$3&amp;$B47,#REF!,0),MATCH(AK$7,#REF!,0))=0)),"Ok",IF(AND(INDEX(#REF!,MATCH($B$3&amp;$B47,#REF!,0),MATCH(AK$6,#REF!,0))&gt;0,INDEX(#REF!,MATCH($B$3&amp;$B47,#REF!,0),MATCH(AK$7,#REF!,0)&gt;0)),"Ok","Check"))</f>
        <v>#REF!</v>
      </c>
      <c r="AL47" s="20" t="e">
        <f>IF(AND((INDEX(#REF!,MATCH($B$3&amp;$B47,#REF!,0),MATCH(AL$6,#REF!,0))=0),(INDEX(#REF!,MATCH($B$3&amp;$B47,#REF!,0),MATCH(AL$7,#REF!,0))=0)),"Ok",IF(AND(INDEX(#REF!,MATCH($B$3&amp;$B47,#REF!,0),MATCH(AL$6,#REF!,0))&gt;0,INDEX(#REF!,MATCH($B$3&amp;$B47,#REF!,0),MATCH(AL$7,#REF!,0)&gt;0)),"Ok","Check"))</f>
        <v>#REF!</v>
      </c>
      <c r="AM47" s="20" t="e">
        <f t="shared" si="3"/>
        <v>#REF!</v>
      </c>
      <c r="AN47" s="21" t="e">
        <f t="shared" si="3"/>
        <v>#REF!</v>
      </c>
      <c r="AO47" s="20" t="e">
        <f>IF(AND((INDEX(#REF!,MATCH($B$3&amp;$B47,#REF!,0),MATCH(AO$6,#REF!,0))=0),(INDEX(#REF!,MATCH($B$3&amp;$B47,#REF!,0),MATCH(AO$7,#REF!,0))=0)),"Ok",IF(AND(INDEX(#REF!,MATCH($B$3&amp;$B47,#REF!,0),MATCH(AO$6,#REF!,0))&gt;0,INDEX(#REF!,MATCH($B$3&amp;$B47,#REF!,0),MATCH(AO$7,#REF!,0)&gt;0)),"Ok","Check"))</f>
        <v>#REF!</v>
      </c>
      <c r="AP47" s="20" t="e">
        <f>IF(AND((INDEX(#REF!,MATCH($B$3&amp;$B47,#REF!,0),MATCH(AP$6,#REF!,0))=0),(INDEX(#REF!,MATCH($B$3&amp;$B47,#REF!,0),MATCH(AP$7,#REF!,0))=0)),"Ok",IF(AND(INDEX(#REF!,MATCH($B$3&amp;$B47,#REF!,0),MATCH(AP$6,#REF!,0))&gt;0,INDEX(#REF!,MATCH($B$3&amp;$B47,#REF!,0),MATCH(AP$7,#REF!,0)&gt;0)),"Ok","Check"))</f>
        <v>#REF!</v>
      </c>
    </row>
    <row r="48" spans="1:42" ht="15.75" x14ac:dyDescent="0.25">
      <c r="A48" s="1">
        <v>41</v>
      </c>
      <c r="B48" s="1" t="s">
        <v>46</v>
      </c>
      <c r="C48" s="20" t="e">
        <f>IF(AND((INDEX(#REF!,MATCH($B$3&amp;$B48,#REF!,0),MATCH(C$6,#REF!,0))=0),(INDEX(#REF!,MATCH($B$3&amp;$B48,#REF!,0),MATCH(C$7,#REF!,0))=0)),"Ok",IF(AND(INDEX(#REF!,MATCH($B$3&amp;$B48,#REF!,0),MATCH(C$6,#REF!,0))&gt;0,INDEX(#REF!,MATCH($B$3&amp;$B48,#REF!,0),MATCH(C$7,#REF!,0)&gt;0)),"Ok","Check"))</f>
        <v>#REF!</v>
      </c>
      <c r="D48" s="20" t="e">
        <f>IF(AND((INDEX(#REF!,MATCH($B$3&amp;$B48,#REF!,0),MATCH(D$6,#REF!,0))=0),(INDEX(#REF!,MATCH($B$3&amp;$B48,#REF!,0),MATCH(D$7,#REF!,0))=0)),"Ok",IF(AND(INDEX(#REF!,MATCH($B$3&amp;$B48,#REF!,0),MATCH(D$6,#REF!,0))&gt;0,INDEX(#REF!,MATCH($B$3&amp;$B48,#REF!,0),MATCH(D$7,#REF!,0)&gt;0)),"Ok","Check"))</f>
        <v>#REF!</v>
      </c>
      <c r="E48" s="20" t="e">
        <f>IF(AND((INDEX(#REF!,MATCH($B$3&amp;$B48,#REF!,0),MATCH(E$6,#REF!,0))=0),(INDEX(#REF!,MATCH($B$3&amp;$B48,#REF!,0),MATCH(E$7,#REF!,0))=0)),"Ok",IF(AND(INDEX(#REF!,MATCH($B$3&amp;$B48,#REF!,0),MATCH(E$6,#REF!,0))&gt;0,INDEX(#REF!,MATCH($B$3&amp;$B48,#REF!,0),MATCH(E$7,#REF!,0)&gt;0)),"Ok","Check"))</f>
        <v>#REF!</v>
      </c>
      <c r="F48" s="20" t="e">
        <f>IF(AND((INDEX(#REF!,MATCH($B$3&amp;$B48,#REF!,0),MATCH(F$6,#REF!,0))=0),(INDEX(#REF!,MATCH($B$3&amp;$B48,#REF!,0),MATCH(F$7,#REF!,0))=0)),"Ok",IF(AND(INDEX(#REF!,MATCH($B$3&amp;$B48,#REF!,0),MATCH(F$6,#REF!,0))&gt;0,INDEX(#REF!,MATCH($B$3&amp;$B48,#REF!,0),MATCH(F$7,#REF!,0)&gt;0)),"Ok","Check"))</f>
        <v>#REF!</v>
      </c>
      <c r="G48" s="20" t="e">
        <f>IF(AND((INDEX(#REF!,MATCH($B$3&amp;$B48,#REF!,0),MATCH(G$6,#REF!,0))=0),(INDEX(#REF!,MATCH($B$3&amp;$B48,#REF!,0),MATCH(G$7,#REF!,0))=0)),"Ok",IF(AND(INDEX(#REF!,MATCH($B$3&amp;$B48,#REF!,0),MATCH(G$6,#REF!,0))&gt;0,INDEX(#REF!,MATCH($B$3&amp;$B48,#REF!,0),MATCH(G$7,#REF!,0)&gt;0)),"Ok","Check"))</f>
        <v>#REF!</v>
      </c>
      <c r="H48" s="20" t="e">
        <f>IF(AND((INDEX(#REF!,MATCH($B$3&amp;$B48,#REF!,0),MATCH(H$6,#REF!,0))=0),(INDEX(#REF!,MATCH($B$3&amp;$B48,#REF!,0),MATCH(H$7,#REF!,0))=0)),"Ok",IF(AND(INDEX(#REF!,MATCH($B$3&amp;$B48,#REF!,0),MATCH(H$6,#REF!,0))&gt;0,INDEX(#REF!,MATCH($B$3&amp;$B48,#REF!,0),MATCH(H$7,#REF!,0)&gt;0)),"Ok","Check"))</f>
        <v>#REF!</v>
      </c>
      <c r="I48" s="20" t="e">
        <f>IF(AND((INDEX(#REF!,MATCH($B$3&amp;$B48,#REF!,0),MATCH(I$6,#REF!,0))=0),(INDEX(#REF!,MATCH($B$3&amp;$B48,#REF!,0),MATCH(I$7,#REF!,0))=0)),"Ok",IF(AND(INDEX(#REF!,MATCH($B$3&amp;$B48,#REF!,0),MATCH(I$6,#REF!,0))&gt;0,INDEX(#REF!,MATCH($B$3&amp;$B48,#REF!,0),MATCH(I$7,#REF!,0)&gt;0)),"Ok","Check"))</f>
        <v>#REF!</v>
      </c>
      <c r="J48" s="20" t="e">
        <f>IF(AND((INDEX(#REF!,MATCH($B$3&amp;$B48,#REF!,0),MATCH(J$6,#REF!,0))=0),(INDEX(#REF!,MATCH($B$3&amp;$B48,#REF!,0),MATCH(J$7,#REF!,0))=0)),"Ok",IF(AND(INDEX(#REF!,MATCH($B$3&amp;$B48,#REF!,0),MATCH(J$6,#REF!,0))&gt;0,INDEX(#REF!,MATCH($B$3&amp;$B48,#REF!,0),MATCH(J$7,#REF!,0)&gt;0)),"Ok","Check"))</f>
        <v>#REF!</v>
      </c>
      <c r="K48" s="20" t="e">
        <f>IF(AND((INDEX(#REF!,MATCH($B$3&amp;$B48,#REF!,0),MATCH(K$6,#REF!,0))=0),(INDEX(#REF!,MATCH($B$3&amp;$B48,#REF!,0),MATCH(K$7,#REF!,0))=0)),"Ok",IF(AND(INDEX(#REF!,MATCH($B$3&amp;$B48,#REF!,0),MATCH(K$6,#REF!,0))&gt;0,INDEX(#REF!,MATCH($B$3&amp;$B48,#REF!,0),MATCH(K$7,#REF!,0)&gt;0)),"Ok","Check"))</f>
        <v>#REF!</v>
      </c>
      <c r="L48" s="20" t="e">
        <f>IF(AND((INDEX(#REF!,MATCH($B$3&amp;$B48,#REF!,0),MATCH(L$6,#REF!,0))=0),(INDEX(#REF!,MATCH($B$3&amp;$B48,#REF!,0),MATCH(L$7,#REF!,0))=0)),"Ok",IF(AND(INDEX(#REF!,MATCH($B$3&amp;$B48,#REF!,0),MATCH(L$6,#REF!,0))&gt;0,INDEX(#REF!,MATCH($B$3&amp;$B48,#REF!,0),MATCH(L$7,#REF!,0)&gt;0)),"Ok","Check"))</f>
        <v>#REF!</v>
      </c>
      <c r="M48" s="20" t="e">
        <f t="shared" si="1"/>
        <v>#REF!</v>
      </c>
      <c r="N48" s="22" t="e">
        <f t="shared" si="0"/>
        <v>#REF!</v>
      </c>
      <c r="O48" s="20" t="e">
        <f>IF(AND((INDEX(#REF!,MATCH($B$3&amp;$B48,#REF!,0),MATCH(O$6,#REF!,0))=0),(INDEX(#REF!,MATCH($B$3&amp;$B48,#REF!,0),MATCH(O$7,#REF!,0))=0)),"Ok",IF(AND(INDEX(#REF!,MATCH($B$3&amp;$B48,#REF!,0),MATCH(O$6,#REF!,0))&gt;0,INDEX(#REF!,MATCH($B$3&amp;$B48,#REF!,0),MATCH(O$7,#REF!,0)&gt;0)),"Ok","Check"))</f>
        <v>#REF!</v>
      </c>
      <c r="P48" s="20" t="e">
        <f>IF(AND((INDEX(#REF!,MATCH($B$3&amp;$B48,#REF!,0),MATCH(P$6,#REF!,0))=0),(INDEX(#REF!,MATCH($B$3&amp;$B48,#REF!,0),MATCH(P$7,#REF!,0))=0)),"Ok",IF(AND(INDEX(#REF!,MATCH($B$3&amp;$B48,#REF!,0),MATCH(P$6,#REF!,0))&gt;0,INDEX(#REF!,MATCH($B$3&amp;$B48,#REF!,0),MATCH(P$7,#REF!,0)&gt;0)),"Ok","Check"))</f>
        <v>#REF!</v>
      </c>
      <c r="Q48" s="20" t="e">
        <f>IF(AND((INDEX(#REF!,MATCH($B$3&amp;$B48,#REF!,0),MATCH(Q$6,#REF!,0))=0),(INDEX(#REF!,MATCH($B$3&amp;$B48,#REF!,0),MATCH(Q$7,#REF!,0))=0)),"Ok",IF(AND(INDEX(#REF!,MATCH($B$3&amp;$B48,#REF!,0),MATCH(Q$6,#REF!,0))&gt;0,INDEX(#REF!,MATCH($B$3&amp;$B48,#REF!,0),MATCH(Q$7,#REF!,0)&gt;0)),"Ok","Check"))</f>
        <v>#REF!</v>
      </c>
      <c r="R48" s="20" t="e">
        <f>IF(AND((INDEX(#REF!,MATCH($B$3&amp;$B48,#REF!,0),MATCH(R$6,#REF!,0))=0),(INDEX(#REF!,MATCH($B$3&amp;$B48,#REF!,0),MATCH(R$7,#REF!,0))=0)),"Ok",IF(AND(INDEX(#REF!,MATCH($B$3&amp;$B48,#REF!,0),MATCH(R$6,#REF!,0))&gt;0,INDEX(#REF!,MATCH($B$3&amp;$B48,#REF!,0),MATCH(R$7,#REF!,0)&gt;0)),"Ok","Check"))</f>
        <v>#REF!</v>
      </c>
      <c r="S48" s="20" t="e">
        <f>IF(AND((INDEX(#REF!,MATCH($B$3&amp;$B48,#REF!,0),MATCH(S$6,#REF!,0))=0),(INDEX(#REF!,MATCH($B$3&amp;$B48,#REF!,0),MATCH(S$7,#REF!,0))=0)),"Ok",IF(AND(INDEX(#REF!,MATCH($B$3&amp;$B48,#REF!,0),MATCH(S$6,#REF!,0))&gt;0,INDEX(#REF!,MATCH($B$3&amp;$B48,#REF!,0),MATCH(S$7,#REF!,0)&gt;0)),"Ok","Check"))</f>
        <v>#REF!</v>
      </c>
      <c r="T48" s="20" t="e">
        <f>IF(AND((INDEX(#REF!,MATCH($B$3&amp;$B48,#REF!,0),MATCH(T$6,#REF!,0))=0),(INDEX(#REF!,MATCH($B$3&amp;$B48,#REF!,0),MATCH(T$7,#REF!,0))=0)),"Ok",IF(AND(INDEX(#REF!,MATCH($B$3&amp;$B48,#REF!,0),MATCH(T$6,#REF!,0))&gt;0,INDEX(#REF!,MATCH($B$3&amp;$B48,#REF!,0),MATCH(T$7,#REF!,0)&gt;0)),"Ok","Check"))</f>
        <v>#REF!</v>
      </c>
      <c r="U48" s="20" t="e">
        <f>IF(AND((INDEX(#REF!,MATCH($B$3&amp;$B48,#REF!,0),MATCH(U$6,#REF!,0))=0),(INDEX(#REF!,MATCH($B$3&amp;$B48,#REF!,0),MATCH(U$7,#REF!,0))=0)),"Ok",IF(AND(INDEX(#REF!,MATCH($B$3&amp;$B48,#REF!,0),MATCH(U$6,#REF!,0))&gt;0,INDEX(#REF!,MATCH($B$3&amp;$B48,#REF!,0),MATCH(U$7,#REF!,0)&gt;0)),"Ok","Check"))</f>
        <v>#REF!</v>
      </c>
      <c r="V48" s="20" t="e">
        <f>IF(AND((INDEX(#REF!,MATCH($B$3&amp;$B48,#REF!,0),MATCH(V$6,#REF!,0))=0),(INDEX(#REF!,MATCH($B$3&amp;$B48,#REF!,0),MATCH(V$7,#REF!,0))=0)),"Ok",IF(AND(INDEX(#REF!,MATCH($B$3&amp;$B48,#REF!,0),MATCH(V$6,#REF!,0))&gt;0,INDEX(#REF!,MATCH($B$3&amp;$B48,#REF!,0),MATCH(V$7,#REF!,0)&gt;0)),"Ok","Check"))</f>
        <v>#REF!</v>
      </c>
      <c r="W48" s="20" t="e">
        <f>IF(AND((INDEX(#REF!,MATCH($B$3&amp;$B48,#REF!,0),MATCH(W$6,#REF!,0))=0),(INDEX(#REF!,MATCH($B$3&amp;$B48,#REF!,0),MATCH(W$7,#REF!,0))=0)),"Ok",IF(AND(INDEX(#REF!,MATCH($B$3&amp;$B48,#REF!,0),MATCH(W$6,#REF!,0))&gt;0,INDEX(#REF!,MATCH($B$3&amp;$B48,#REF!,0),MATCH(W$7,#REF!,0)&gt;0)),"Ok","Check"))</f>
        <v>#REF!</v>
      </c>
      <c r="X48" s="20" t="e">
        <f>IF(AND((INDEX(#REF!,MATCH($B$3&amp;$B48,#REF!,0),MATCH(X$6,#REF!,0))=0),(INDEX(#REF!,MATCH($B$3&amp;$B48,#REF!,0),MATCH(X$7,#REF!,0))=0)),"Ok",IF(AND(INDEX(#REF!,MATCH($B$3&amp;$B48,#REF!,0),MATCH(X$6,#REF!,0))&gt;0,INDEX(#REF!,MATCH($B$3&amp;$B48,#REF!,0),MATCH(X$7,#REF!,0)&gt;0)),"Ok","Check"))</f>
        <v>#REF!</v>
      </c>
      <c r="Y48" s="20" t="e">
        <f t="shared" si="2"/>
        <v>#REF!</v>
      </c>
      <c r="Z48" s="22" t="e">
        <f t="shared" si="2"/>
        <v>#REF!</v>
      </c>
      <c r="AA48" s="20" t="e">
        <f>IF(AND((INDEX(#REF!,MATCH($B$3&amp;$B48,#REF!,0),MATCH(AA$6,#REF!,0))=0),(INDEX(#REF!,MATCH($B$3&amp;$B48,#REF!,0),MATCH(AA$7,#REF!,0))=0)),"Ok",IF(AND(INDEX(#REF!,MATCH($B$3&amp;$B48,#REF!,0),MATCH(AA$6,#REF!,0))&gt;0,INDEX(#REF!,MATCH($B$3&amp;$B48,#REF!,0),MATCH(AA$7,#REF!,0)&gt;0)),"Ok","Check"))</f>
        <v>#REF!</v>
      </c>
      <c r="AB48" s="20" t="e">
        <f>IF(AND((INDEX(#REF!,MATCH($B$3&amp;$B48,#REF!,0),MATCH(AB$6,#REF!,0))=0),(INDEX(#REF!,MATCH($B$3&amp;$B48,#REF!,0),MATCH(AB$7,#REF!,0))=0)),"Ok",IF(AND(INDEX(#REF!,MATCH($B$3&amp;$B48,#REF!,0),MATCH(AB$6,#REF!,0))&gt;0,INDEX(#REF!,MATCH($B$3&amp;$B48,#REF!,0),MATCH(AB$7,#REF!,0)&gt;0)),"Ok","Check"))</f>
        <v>#REF!</v>
      </c>
      <c r="AC48" s="20" t="e">
        <f>IF(AND((INDEX(#REF!,MATCH($B$3&amp;$B48,#REF!,0),MATCH(AC$6,#REF!,0))=0),(INDEX(#REF!,MATCH($B$3&amp;$B48,#REF!,0),MATCH(AC$7,#REF!,0))=0)),"Ok",IF(AND(INDEX(#REF!,MATCH($B$3&amp;$B48,#REF!,0),MATCH(AC$6,#REF!,0))&gt;0,INDEX(#REF!,MATCH($B$3&amp;$B48,#REF!,0),MATCH(AC$7,#REF!,0)&gt;0)),"Ok","Check"))</f>
        <v>#REF!</v>
      </c>
      <c r="AD48" s="20" t="e">
        <f>IF(AND((INDEX(#REF!,MATCH($B$3&amp;$B48,#REF!,0),MATCH(AD$6,#REF!,0))=0),(INDEX(#REF!,MATCH($B$3&amp;$B48,#REF!,0),MATCH(AD$7,#REF!,0))=0)),"Ok",IF(AND(INDEX(#REF!,MATCH($B$3&amp;$B48,#REF!,0),MATCH(AD$6,#REF!,0))&gt;0,INDEX(#REF!,MATCH($B$3&amp;$B48,#REF!,0),MATCH(AD$7,#REF!,0)&gt;0)),"Ok","Check"))</f>
        <v>#REF!</v>
      </c>
      <c r="AE48" s="20" t="e">
        <f>IF(AND((INDEX(#REF!,MATCH($B$3&amp;$B48,#REF!,0),MATCH(AE$6,#REF!,0))=0),(INDEX(#REF!,MATCH($B$3&amp;$B48,#REF!,0),MATCH(AE$7,#REF!,0))=0)),"Ok",IF(AND(INDEX(#REF!,MATCH($B$3&amp;$B48,#REF!,0),MATCH(AE$6,#REF!,0))&gt;0,INDEX(#REF!,MATCH($B$3&amp;$B48,#REF!,0),MATCH(AE$7,#REF!,0)&gt;0)),"Ok","Check"))</f>
        <v>#REF!</v>
      </c>
      <c r="AF48" s="20" t="e">
        <f>IF(AND((INDEX(#REF!,MATCH($B$3&amp;$B48,#REF!,0),MATCH(AF$6,#REF!,0))=0),(INDEX(#REF!,MATCH($B$3&amp;$B48,#REF!,0),MATCH(AF$7,#REF!,0))=0)),"Ok",IF(AND(INDEX(#REF!,MATCH($B$3&amp;$B48,#REF!,0),MATCH(AF$6,#REF!,0))&gt;0,INDEX(#REF!,MATCH($B$3&amp;$B48,#REF!,0),MATCH(AF$7,#REF!,0)&gt;0)),"Ok","Check"))</f>
        <v>#REF!</v>
      </c>
      <c r="AG48" s="20" t="e">
        <f>IF(AND((INDEX(#REF!,MATCH($B$3&amp;$B48,#REF!,0),MATCH(AG$6,#REF!,0))=0),(INDEX(#REF!,MATCH($B$3&amp;$B48,#REF!,0),MATCH(AG$7,#REF!,0))=0)),"Ok",IF(AND(INDEX(#REF!,MATCH($B$3&amp;$B48,#REF!,0),MATCH(AG$6,#REF!,0))&gt;0,INDEX(#REF!,MATCH($B$3&amp;$B48,#REF!,0),MATCH(AG$7,#REF!,0)&gt;0)),"Ok","Check"))</f>
        <v>#REF!</v>
      </c>
      <c r="AH48" s="20" t="e">
        <f>IF(AND((INDEX(#REF!,MATCH($B$3&amp;$B48,#REF!,0),MATCH(AH$6,#REF!,0))=0),(INDEX(#REF!,MATCH($B$3&amp;$B48,#REF!,0),MATCH(AH$7,#REF!,0))=0)),"Ok",IF(AND(INDEX(#REF!,MATCH($B$3&amp;$B48,#REF!,0),MATCH(AH$6,#REF!,0))&gt;0,INDEX(#REF!,MATCH($B$3&amp;$B48,#REF!,0),MATCH(AH$7,#REF!,0)&gt;0)),"Ok","Check"))</f>
        <v>#REF!</v>
      </c>
      <c r="AI48" s="20" t="e">
        <f>IF(AND((INDEX(#REF!,MATCH($B$3&amp;$B48,#REF!,0),MATCH(AI$6,#REF!,0))=0),(INDEX(#REF!,MATCH($B$3&amp;$B48,#REF!,0),MATCH(AI$7,#REF!,0))=0)),"Ok",IF(AND(INDEX(#REF!,MATCH($B$3&amp;$B48,#REF!,0),MATCH(AI$6,#REF!,0))&gt;0,INDEX(#REF!,MATCH($B$3&amp;$B48,#REF!,0),MATCH(AI$7,#REF!,0)&gt;0)),"Ok","Check"))</f>
        <v>#REF!</v>
      </c>
      <c r="AJ48" s="20" t="e">
        <f>IF(AND((INDEX(#REF!,MATCH($B$3&amp;$B48,#REF!,0),MATCH(AJ$6,#REF!,0))=0),(INDEX(#REF!,MATCH($B$3&amp;$B48,#REF!,0),MATCH(AJ$7,#REF!,0))=0)),"Ok",IF(AND(INDEX(#REF!,MATCH($B$3&amp;$B48,#REF!,0),MATCH(AJ$6,#REF!,0))&gt;0,INDEX(#REF!,MATCH($B$3&amp;$B48,#REF!,0),MATCH(AJ$7,#REF!,0)&gt;0)),"Ok","Check"))</f>
        <v>#REF!</v>
      </c>
      <c r="AK48" s="20" t="e">
        <f>IF(AND((INDEX(#REF!,MATCH($B$3&amp;$B48,#REF!,0),MATCH(AK$6,#REF!,0))=0),(INDEX(#REF!,MATCH($B$3&amp;$B48,#REF!,0),MATCH(AK$7,#REF!,0))=0)),"Ok",IF(AND(INDEX(#REF!,MATCH($B$3&amp;$B48,#REF!,0),MATCH(AK$6,#REF!,0))&gt;0,INDEX(#REF!,MATCH($B$3&amp;$B48,#REF!,0),MATCH(AK$7,#REF!,0)&gt;0)),"Ok","Check"))</f>
        <v>#REF!</v>
      </c>
      <c r="AL48" s="20" t="e">
        <f>IF(AND((INDEX(#REF!,MATCH($B$3&amp;$B48,#REF!,0),MATCH(AL$6,#REF!,0))=0),(INDEX(#REF!,MATCH($B$3&amp;$B48,#REF!,0),MATCH(AL$7,#REF!,0))=0)),"Ok",IF(AND(INDEX(#REF!,MATCH($B$3&amp;$B48,#REF!,0),MATCH(AL$6,#REF!,0))&gt;0,INDEX(#REF!,MATCH($B$3&amp;$B48,#REF!,0),MATCH(AL$7,#REF!,0)&gt;0)),"Ok","Check"))</f>
        <v>#REF!</v>
      </c>
      <c r="AM48" s="20" t="e">
        <f t="shared" si="3"/>
        <v>#REF!</v>
      </c>
      <c r="AN48" s="21" t="e">
        <f t="shared" si="3"/>
        <v>#REF!</v>
      </c>
      <c r="AO48" s="20" t="e">
        <f>IF(AND((INDEX(#REF!,MATCH($B$3&amp;$B48,#REF!,0),MATCH(AO$6,#REF!,0))=0),(INDEX(#REF!,MATCH($B$3&amp;$B48,#REF!,0),MATCH(AO$7,#REF!,0))=0)),"Ok",IF(AND(INDEX(#REF!,MATCH($B$3&amp;$B48,#REF!,0),MATCH(AO$6,#REF!,0))&gt;0,INDEX(#REF!,MATCH($B$3&amp;$B48,#REF!,0),MATCH(AO$7,#REF!,0)&gt;0)),"Ok","Check"))</f>
        <v>#REF!</v>
      </c>
      <c r="AP48" s="20" t="e">
        <f>IF(AND((INDEX(#REF!,MATCH($B$3&amp;$B48,#REF!,0),MATCH(AP$6,#REF!,0))=0),(INDEX(#REF!,MATCH($B$3&amp;$B48,#REF!,0),MATCH(AP$7,#REF!,0))=0)),"Ok",IF(AND(INDEX(#REF!,MATCH($B$3&amp;$B48,#REF!,0),MATCH(AP$6,#REF!,0))&gt;0,INDEX(#REF!,MATCH($B$3&amp;$B48,#REF!,0),MATCH(AP$7,#REF!,0)&gt;0)),"Ok","Check"))</f>
        <v>#REF!</v>
      </c>
    </row>
    <row r="49" spans="1:42" ht="15.75" x14ac:dyDescent="0.25">
      <c r="A49" s="1">
        <v>42</v>
      </c>
      <c r="B49" s="1" t="s">
        <v>48</v>
      </c>
      <c r="C49" s="20" t="e">
        <f>IF(AND((INDEX(#REF!,MATCH($B$3&amp;$B49,#REF!,0),MATCH(C$6,#REF!,0))=0),(INDEX(#REF!,MATCH($B$3&amp;$B49,#REF!,0),MATCH(C$7,#REF!,0))=0)),"Ok",IF(AND(INDEX(#REF!,MATCH($B$3&amp;$B49,#REF!,0),MATCH(C$6,#REF!,0))&gt;0,INDEX(#REF!,MATCH($B$3&amp;$B49,#REF!,0),MATCH(C$7,#REF!,0)&gt;0)),"Ok","Check"))</f>
        <v>#REF!</v>
      </c>
      <c r="D49" s="20" t="e">
        <f>IF(AND((INDEX(#REF!,MATCH($B$3&amp;$B49,#REF!,0),MATCH(D$6,#REF!,0))=0),(INDEX(#REF!,MATCH($B$3&amp;$B49,#REF!,0),MATCH(D$7,#REF!,0))=0)),"Ok",IF(AND(INDEX(#REF!,MATCH($B$3&amp;$B49,#REF!,0),MATCH(D$6,#REF!,0))&gt;0,INDEX(#REF!,MATCH($B$3&amp;$B49,#REF!,0),MATCH(D$7,#REF!,0)&gt;0)),"Ok","Check"))</f>
        <v>#REF!</v>
      </c>
      <c r="E49" s="20" t="e">
        <f>IF(AND((INDEX(#REF!,MATCH($B$3&amp;$B49,#REF!,0),MATCH(E$6,#REF!,0))=0),(INDEX(#REF!,MATCH($B$3&amp;$B49,#REF!,0),MATCH(E$7,#REF!,0))=0)),"Ok",IF(AND(INDEX(#REF!,MATCH($B$3&amp;$B49,#REF!,0),MATCH(E$6,#REF!,0))&gt;0,INDEX(#REF!,MATCH($B$3&amp;$B49,#REF!,0),MATCH(E$7,#REF!,0)&gt;0)),"Ok","Check"))</f>
        <v>#REF!</v>
      </c>
      <c r="F49" s="20" t="e">
        <f>IF(AND((INDEX(#REF!,MATCH($B$3&amp;$B49,#REF!,0),MATCH(F$6,#REF!,0))=0),(INDEX(#REF!,MATCH($B$3&amp;$B49,#REF!,0),MATCH(F$7,#REF!,0))=0)),"Ok",IF(AND(INDEX(#REF!,MATCH($B$3&amp;$B49,#REF!,0),MATCH(F$6,#REF!,0))&gt;0,INDEX(#REF!,MATCH($B$3&amp;$B49,#REF!,0),MATCH(F$7,#REF!,0)&gt;0)),"Ok","Check"))</f>
        <v>#REF!</v>
      </c>
      <c r="G49" s="20" t="e">
        <f>IF(AND((INDEX(#REF!,MATCH($B$3&amp;$B49,#REF!,0),MATCH(G$6,#REF!,0))=0),(INDEX(#REF!,MATCH($B$3&amp;$B49,#REF!,0),MATCH(G$7,#REF!,0))=0)),"Ok",IF(AND(INDEX(#REF!,MATCH($B$3&amp;$B49,#REF!,0),MATCH(G$6,#REF!,0))&gt;0,INDEX(#REF!,MATCH($B$3&amp;$B49,#REF!,0),MATCH(G$7,#REF!,0)&gt;0)),"Ok","Check"))</f>
        <v>#REF!</v>
      </c>
      <c r="H49" s="20" t="e">
        <f>IF(AND((INDEX(#REF!,MATCH($B$3&amp;$B49,#REF!,0),MATCH(H$6,#REF!,0))=0),(INDEX(#REF!,MATCH($B$3&amp;$B49,#REF!,0),MATCH(H$7,#REF!,0))=0)),"Ok",IF(AND(INDEX(#REF!,MATCH($B$3&amp;$B49,#REF!,0),MATCH(H$6,#REF!,0))&gt;0,INDEX(#REF!,MATCH($B$3&amp;$B49,#REF!,0),MATCH(H$7,#REF!,0)&gt;0)),"Ok","Check"))</f>
        <v>#REF!</v>
      </c>
      <c r="I49" s="20" t="e">
        <f>IF(AND((INDEX(#REF!,MATCH($B$3&amp;$B49,#REF!,0),MATCH(I$6,#REF!,0))=0),(INDEX(#REF!,MATCH($B$3&amp;$B49,#REF!,0),MATCH(I$7,#REF!,0))=0)),"Ok",IF(AND(INDEX(#REF!,MATCH($B$3&amp;$B49,#REF!,0),MATCH(I$6,#REF!,0))&gt;0,INDEX(#REF!,MATCH($B$3&amp;$B49,#REF!,0),MATCH(I$7,#REF!,0)&gt;0)),"Ok","Check"))</f>
        <v>#REF!</v>
      </c>
      <c r="J49" s="20" t="e">
        <f>IF(AND((INDEX(#REF!,MATCH($B$3&amp;$B49,#REF!,0),MATCH(J$6,#REF!,0))=0),(INDEX(#REF!,MATCH($B$3&amp;$B49,#REF!,0),MATCH(J$7,#REF!,0))=0)),"Ok",IF(AND(INDEX(#REF!,MATCH($B$3&amp;$B49,#REF!,0),MATCH(J$6,#REF!,0))&gt;0,INDEX(#REF!,MATCH($B$3&amp;$B49,#REF!,0),MATCH(J$7,#REF!,0)&gt;0)),"Ok","Check"))</f>
        <v>#REF!</v>
      </c>
      <c r="K49" s="20" t="e">
        <f>IF(AND((INDEX(#REF!,MATCH($B$3&amp;$B49,#REF!,0),MATCH(K$6,#REF!,0))=0),(INDEX(#REF!,MATCH($B$3&amp;$B49,#REF!,0),MATCH(K$7,#REF!,0))=0)),"Ok",IF(AND(INDEX(#REF!,MATCH($B$3&amp;$B49,#REF!,0),MATCH(K$6,#REF!,0))&gt;0,INDEX(#REF!,MATCH($B$3&amp;$B49,#REF!,0),MATCH(K$7,#REF!,0)&gt;0)),"Ok","Check"))</f>
        <v>#REF!</v>
      </c>
      <c r="L49" s="20" t="e">
        <f>IF(AND((INDEX(#REF!,MATCH($B$3&amp;$B49,#REF!,0),MATCH(L$6,#REF!,0))=0),(INDEX(#REF!,MATCH($B$3&amp;$B49,#REF!,0),MATCH(L$7,#REF!,0))=0)),"Ok",IF(AND(INDEX(#REF!,MATCH($B$3&amp;$B49,#REF!,0),MATCH(L$6,#REF!,0))&gt;0,INDEX(#REF!,MATCH($B$3&amp;$B49,#REF!,0),MATCH(L$7,#REF!,0)&gt;0)),"Ok","Check"))</f>
        <v>#REF!</v>
      </c>
      <c r="M49" s="20" t="e">
        <f t="shared" si="1"/>
        <v>#REF!</v>
      </c>
      <c r="N49" s="22" t="e">
        <f t="shared" si="0"/>
        <v>#REF!</v>
      </c>
      <c r="O49" s="20" t="e">
        <f>IF(AND((INDEX(#REF!,MATCH($B$3&amp;$B49,#REF!,0),MATCH(O$6,#REF!,0))=0),(INDEX(#REF!,MATCH($B$3&amp;$B49,#REF!,0),MATCH(O$7,#REF!,0))=0)),"Ok",IF(AND(INDEX(#REF!,MATCH($B$3&amp;$B49,#REF!,0),MATCH(O$6,#REF!,0))&gt;0,INDEX(#REF!,MATCH($B$3&amp;$B49,#REF!,0),MATCH(O$7,#REF!,0)&gt;0)),"Ok","Check"))</f>
        <v>#REF!</v>
      </c>
      <c r="P49" s="20" t="e">
        <f>IF(AND((INDEX(#REF!,MATCH($B$3&amp;$B49,#REF!,0),MATCH(P$6,#REF!,0))=0),(INDEX(#REF!,MATCH($B$3&amp;$B49,#REF!,0),MATCH(P$7,#REF!,0))=0)),"Ok",IF(AND(INDEX(#REF!,MATCH($B$3&amp;$B49,#REF!,0),MATCH(P$6,#REF!,0))&gt;0,INDEX(#REF!,MATCH($B$3&amp;$B49,#REF!,0),MATCH(P$7,#REF!,0)&gt;0)),"Ok","Check"))</f>
        <v>#REF!</v>
      </c>
      <c r="Q49" s="20" t="e">
        <f>IF(AND((INDEX(#REF!,MATCH($B$3&amp;$B49,#REF!,0),MATCH(Q$6,#REF!,0))=0),(INDEX(#REF!,MATCH($B$3&amp;$B49,#REF!,0),MATCH(Q$7,#REF!,0))=0)),"Ok",IF(AND(INDEX(#REF!,MATCH($B$3&amp;$B49,#REF!,0),MATCH(Q$6,#REF!,0))&gt;0,INDEX(#REF!,MATCH($B$3&amp;$B49,#REF!,0),MATCH(Q$7,#REF!,0)&gt;0)),"Ok","Check"))</f>
        <v>#REF!</v>
      </c>
      <c r="R49" s="20" t="e">
        <f>IF(AND((INDEX(#REF!,MATCH($B$3&amp;$B49,#REF!,0),MATCH(R$6,#REF!,0))=0),(INDEX(#REF!,MATCH($B$3&amp;$B49,#REF!,0),MATCH(R$7,#REF!,0))=0)),"Ok",IF(AND(INDEX(#REF!,MATCH($B$3&amp;$B49,#REF!,0),MATCH(R$6,#REF!,0))&gt;0,INDEX(#REF!,MATCH($B$3&amp;$B49,#REF!,0),MATCH(R$7,#REF!,0)&gt;0)),"Ok","Check"))</f>
        <v>#REF!</v>
      </c>
      <c r="S49" s="20" t="e">
        <f>IF(AND((INDEX(#REF!,MATCH($B$3&amp;$B49,#REF!,0),MATCH(S$6,#REF!,0))=0),(INDEX(#REF!,MATCH($B$3&amp;$B49,#REF!,0),MATCH(S$7,#REF!,0))=0)),"Ok",IF(AND(INDEX(#REF!,MATCH($B$3&amp;$B49,#REF!,0),MATCH(S$6,#REF!,0))&gt;0,INDEX(#REF!,MATCH($B$3&amp;$B49,#REF!,0),MATCH(S$7,#REF!,0)&gt;0)),"Ok","Check"))</f>
        <v>#REF!</v>
      </c>
      <c r="T49" s="20" t="e">
        <f>IF(AND((INDEX(#REF!,MATCH($B$3&amp;$B49,#REF!,0),MATCH(T$6,#REF!,0))=0),(INDEX(#REF!,MATCH($B$3&amp;$B49,#REF!,0),MATCH(T$7,#REF!,0))=0)),"Ok",IF(AND(INDEX(#REF!,MATCH($B$3&amp;$B49,#REF!,0),MATCH(T$6,#REF!,0))&gt;0,INDEX(#REF!,MATCH($B$3&amp;$B49,#REF!,0),MATCH(T$7,#REF!,0)&gt;0)),"Ok","Check"))</f>
        <v>#REF!</v>
      </c>
      <c r="U49" s="20" t="e">
        <f>IF(AND((INDEX(#REF!,MATCH($B$3&amp;$B49,#REF!,0),MATCH(U$6,#REF!,0))=0),(INDEX(#REF!,MATCH($B$3&amp;$B49,#REF!,0),MATCH(U$7,#REF!,0))=0)),"Ok",IF(AND(INDEX(#REF!,MATCH($B$3&amp;$B49,#REF!,0),MATCH(U$6,#REF!,0))&gt;0,INDEX(#REF!,MATCH($B$3&amp;$B49,#REF!,0),MATCH(U$7,#REF!,0)&gt;0)),"Ok","Check"))</f>
        <v>#REF!</v>
      </c>
      <c r="V49" s="20" t="e">
        <f>IF(AND((INDEX(#REF!,MATCH($B$3&amp;$B49,#REF!,0),MATCH(V$6,#REF!,0))=0),(INDEX(#REF!,MATCH($B$3&amp;$B49,#REF!,0),MATCH(V$7,#REF!,0))=0)),"Ok",IF(AND(INDEX(#REF!,MATCH($B$3&amp;$B49,#REF!,0),MATCH(V$6,#REF!,0))&gt;0,INDEX(#REF!,MATCH($B$3&amp;$B49,#REF!,0),MATCH(V$7,#REF!,0)&gt;0)),"Ok","Check"))</f>
        <v>#REF!</v>
      </c>
      <c r="W49" s="20" t="e">
        <f>IF(AND((INDEX(#REF!,MATCH($B$3&amp;$B49,#REF!,0),MATCH(W$6,#REF!,0))=0),(INDEX(#REF!,MATCH($B$3&amp;$B49,#REF!,0),MATCH(W$7,#REF!,0))=0)),"Ok",IF(AND(INDEX(#REF!,MATCH($B$3&amp;$B49,#REF!,0),MATCH(W$6,#REF!,0))&gt;0,INDEX(#REF!,MATCH($B$3&amp;$B49,#REF!,0),MATCH(W$7,#REF!,0)&gt;0)),"Ok","Check"))</f>
        <v>#REF!</v>
      </c>
      <c r="X49" s="20" t="e">
        <f>IF(AND((INDEX(#REF!,MATCH($B$3&amp;$B49,#REF!,0),MATCH(X$6,#REF!,0))=0),(INDEX(#REF!,MATCH($B$3&amp;$B49,#REF!,0),MATCH(X$7,#REF!,0))=0)),"Ok",IF(AND(INDEX(#REF!,MATCH($B$3&amp;$B49,#REF!,0),MATCH(X$6,#REF!,0))&gt;0,INDEX(#REF!,MATCH($B$3&amp;$B49,#REF!,0),MATCH(X$7,#REF!,0)&gt;0)),"Ok","Check"))</f>
        <v>#REF!</v>
      </c>
      <c r="Y49" s="20" t="e">
        <f t="shared" si="2"/>
        <v>#REF!</v>
      </c>
      <c r="Z49" s="22" t="e">
        <f t="shared" si="2"/>
        <v>#REF!</v>
      </c>
      <c r="AA49" s="20" t="e">
        <f>IF(AND((INDEX(#REF!,MATCH($B$3&amp;$B49,#REF!,0),MATCH(AA$6,#REF!,0))=0),(INDEX(#REF!,MATCH($B$3&amp;$B49,#REF!,0),MATCH(AA$7,#REF!,0))=0)),"Ok",IF(AND(INDEX(#REF!,MATCH($B$3&amp;$B49,#REF!,0),MATCH(AA$6,#REF!,0))&gt;0,INDEX(#REF!,MATCH($B$3&amp;$B49,#REF!,0),MATCH(AA$7,#REF!,0)&gt;0)),"Ok","Check"))</f>
        <v>#REF!</v>
      </c>
      <c r="AB49" s="20" t="e">
        <f>IF(AND((INDEX(#REF!,MATCH($B$3&amp;$B49,#REF!,0),MATCH(AB$6,#REF!,0))=0),(INDEX(#REF!,MATCH($B$3&amp;$B49,#REF!,0),MATCH(AB$7,#REF!,0))=0)),"Ok",IF(AND(INDEX(#REF!,MATCH($B$3&amp;$B49,#REF!,0),MATCH(AB$6,#REF!,0))&gt;0,INDEX(#REF!,MATCH($B$3&amp;$B49,#REF!,0),MATCH(AB$7,#REF!,0)&gt;0)),"Ok","Check"))</f>
        <v>#REF!</v>
      </c>
      <c r="AC49" s="20" t="e">
        <f>IF(AND((INDEX(#REF!,MATCH($B$3&amp;$B49,#REF!,0),MATCH(AC$6,#REF!,0))=0),(INDEX(#REF!,MATCH($B$3&amp;$B49,#REF!,0),MATCH(AC$7,#REF!,0))=0)),"Ok",IF(AND(INDEX(#REF!,MATCH($B$3&amp;$B49,#REF!,0),MATCH(AC$6,#REF!,0))&gt;0,INDEX(#REF!,MATCH($B$3&amp;$B49,#REF!,0),MATCH(AC$7,#REF!,0)&gt;0)),"Ok","Check"))</f>
        <v>#REF!</v>
      </c>
      <c r="AD49" s="20" t="e">
        <f>IF(AND((INDEX(#REF!,MATCH($B$3&amp;$B49,#REF!,0),MATCH(AD$6,#REF!,0))=0),(INDEX(#REF!,MATCH($B$3&amp;$B49,#REF!,0),MATCH(AD$7,#REF!,0))=0)),"Ok",IF(AND(INDEX(#REF!,MATCH($B$3&amp;$B49,#REF!,0),MATCH(AD$6,#REF!,0))&gt;0,INDEX(#REF!,MATCH($B$3&amp;$B49,#REF!,0),MATCH(AD$7,#REF!,0)&gt;0)),"Ok","Check"))</f>
        <v>#REF!</v>
      </c>
      <c r="AE49" s="20" t="e">
        <f>IF(AND((INDEX(#REF!,MATCH($B$3&amp;$B49,#REF!,0),MATCH(AE$6,#REF!,0))=0),(INDEX(#REF!,MATCH($B$3&amp;$B49,#REF!,0),MATCH(AE$7,#REF!,0))=0)),"Ok",IF(AND(INDEX(#REF!,MATCH($B$3&amp;$B49,#REF!,0),MATCH(AE$6,#REF!,0))&gt;0,INDEX(#REF!,MATCH($B$3&amp;$B49,#REF!,0),MATCH(AE$7,#REF!,0)&gt;0)),"Ok","Check"))</f>
        <v>#REF!</v>
      </c>
      <c r="AF49" s="20" t="e">
        <f>IF(AND((INDEX(#REF!,MATCH($B$3&amp;$B49,#REF!,0),MATCH(AF$6,#REF!,0))=0),(INDEX(#REF!,MATCH($B$3&amp;$B49,#REF!,0),MATCH(AF$7,#REF!,0))=0)),"Ok",IF(AND(INDEX(#REF!,MATCH($B$3&amp;$B49,#REF!,0),MATCH(AF$6,#REF!,0))&gt;0,INDEX(#REF!,MATCH($B$3&amp;$B49,#REF!,0),MATCH(AF$7,#REF!,0)&gt;0)),"Ok","Check"))</f>
        <v>#REF!</v>
      </c>
      <c r="AG49" s="20" t="e">
        <f>IF(AND((INDEX(#REF!,MATCH($B$3&amp;$B49,#REF!,0),MATCH(AG$6,#REF!,0))=0),(INDEX(#REF!,MATCH($B$3&amp;$B49,#REF!,0),MATCH(AG$7,#REF!,0))=0)),"Ok",IF(AND(INDEX(#REF!,MATCH($B$3&amp;$B49,#REF!,0),MATCH(AG$6,#REF!,0))&gt;0,INDEX(#REF!,MATCH($B$3&amp;$B49,#REF!,0),MATCH(AG$7,#REF!,0)&gt;0)),"Ok","Check"))</f>
        <v>#REF!</v>
      </c>
      <c r="AH49" s="20" t="e">
        <f>IF(AND((INDEX(#REF!,MATCH($B$3&amp;$B49,#REF!,0),MATCH(AH$6,#REF!,0))=0),(INDEX(#REF!,MATCH($B$3&amp;$B49,#REF!,0),MATCH(AH$7,#REF!,0))=0)),"Ok",IF(AND(INDEX(#REF!,MATCH($B$3&amp;$B49,#REF!,0),MATCH(AH$6,#REF!,0))&gt;0,INDEX(#REF!,MATCH($B$3&amp;$B49,#REF!,0),MATCH(AH$7,#REF!,0)&gt;0)),"Ok","Check"))</f>
        <v>#REF!</v>
      </c>
      <c r="AI49" s="20" t="e">
        <f>IF(AND((INDEX(#REF!,MATCH($B$3&amp;$B49,#REF!,0),MATCH(AI$6,#REF!,0))=0),(INDEX(#REF!,MATCH($B$3&amp;$B49,#REF!,0),MATCH(AI$7,#REF!,0))=0)),"Ok",IF(AND(INDEX(#REF!,MATCH($B$3&amp;$B49,#REF!,0),MATCH(AI$6,#REF!,0))&gt;0,INDEX(#REF!,MATCH($B$3&amp;$B49,#REF!,0),MATCH(AI$7,#REF!,0)&gt;0)),"Ok","Check"))</f>
        <v>#REF!</v>
      </c>
      <c r="AJ49" s="20" t="e">
        <f>IF(AND((INDEX(#REF!,MATCH($B$3&amp;$B49,#REF!,0),MATCH(AJ$6,#REF!,0))=0),(INDEX(#REF!,MATCH($B$3&amp;$B49,#REF!,0),MATCH(AJ$7,#REF!,0))=0)),"Ok",IF(AND(INDEX(#REF!,MATCH($B$3&amp;$B49,#REF!,0),MATCH(AJ$6,#REF!,0))&gt;0,INDEX(#REF!,MATCH($B$3&amp;$B49,#REF!,0),MATCH(AJ$7,#REF!,0)&gt;0)),"Ok","Check"))</f>
        <v>#REF!</v>
      </c>
      <c r="AK49" s="20" t="e">
        <f>IF(AND((INDEX(#REF!,MATCH($B$3&amp;$B49,#REF!,0),MATCH(AK$6,#REF!,0))=0),(INDEX(#REF!,MATCH($B$3&amp;$B49,#REF!,0),MATCH(AK$7,#REF!,0))=0)),"Ok",IF(AND(INDEX(#REF!,MATCH($B$3&amp;$B49,#REF!,0),MATCH(AK$6,#REF!,0))&gt;0,INDEX(#REF!,MATCH($B$3&amp;$B49,#REF!,0),MATCH(AK$7,#REF!,0)&gt;0)),"Ok","Check"))</f>
        <v>#REF!</v>
      </c>
      <c r="AL49" s="20" t="e">
        <f>IF(AND((INDEX(#REF!,MATCH($B$3&amp;$B49,#REF!,0),MATCH(AL$6,#REF!,0))=0),(INDEX(#REF!,MATCH($B$3&amp;$B49,#REF!,0),MATCH(AL$7,#REF!,0))=0)),"Ok",IF(AND(INDEX(#REF!,MATCH($B$3&amp;$B49,#REF!,0),MATCH(AL$6,#REF!,0))&gt;0,INDEX(#REF!,MATCH($B$3&amp;$B49,#REF!,0),MATCH(AL$7,#REF!,0)&gt;0)),"Ok","Check"))</f>
        <v>#REF!</v>
      </c>
      <c r="AM49" s="20" t="e">
        <f t="shared" si="3"/>
        <v>#REF!</v>
      </c>
      <c r="AN49" s="21" t="e">
        <f t="shared" si="3"/>
        <v>#REF!</v>
      </c>
      <c r="AO49" s="20" t="e">
        <f>IF(AND((INDEX(#REF!,MATCH($B$3&amp;$B49,#REF!,0),MATCH(AO$6,#REF!,0))=0),(INDEX(#REF!,MATCH($B$3&amp;$B49,#REF!,0),MATCH(AO$7,#REF!,0))=0)),"Ok",IF(AND(INDEX(#REF!,MATCH($B$3&amp;$B49,#REF!,0),MATCH(AO$6,#REF!,0))&gt;0,INDEX(#REF!,MATCH($B$3&amp;$B49,#REF!,0),MATCH(AO$7,#REF!,0)&gt;0)),"Ok","Check"))</f>
        <v>#REF!</v>
      </c>
      <c r="AP49" s="20" t="e">
        <f>IF(AND((INDEX(#REF!,MATCH($B$3&amp;$B49,#REF!,0),MATCH(AP$6,#REF!,0))=0),(INDEX(#REF!,MATCH($B$3&amp;$B49,#REF!,0),MATCH(AP$7,#REF!,0))=0)),"Ok",IF(AND(INDEX(#REF!,MATCH($B$3&amp;$B49,#REF!,0),MATCH(AP$6,#REF!,0))&gt;0,INDEX(#REF!,MATCH($B$3&amp;$B49,#REF!,0),MATCH(AP$7,#REF!,0)&gt;0)),"Ok","Check"))</f>
        <v>#REF!</v>
      </c>
    </row>
    <row r="50" spans="1:42" ht="15.75" x14ac:dyDescent="0.25">
      <c r="A50" s="1">
        <v>43</v>
      </c>
      <c r="B50" s="1" t="s">
        <v>50</v>
      </c>
      <c r="C50" s="20" t="e">
        <f>IF(AND((INDEX(#REF!,MATCH($B$3&amp;$B50,#REF!,0),MATCH(C$6,#REF!,0))=0),(INDEX(#REF!,MATCH($B$3&amp;$B50,#REF!,0),MATCH(C$7,#REF!,0))=0)),"Ok",IF(AND(INDEX(#REF!,MATCH($B$3&amp;$B50,#REF!,0),MATCH(C$6,#REF!,0))&gt;0,INDEX(#REF!,MATCH($B$3&amp;$B50,#REF!,0),MATCH(C$7,#REF!,0)&gt;0)),"Ok","Check"))</f>
        <v>#REF!</v>
      </c>
      <c r="D50" s="20" t="e">
        <f>IF(AND((INDEX(#REF!,MATCH($B$3&amp;$B50,#REF!,0),MATCH(D$6,#REF!,0))=0),(INDEX(#REF!,MATCH($B$3&amp;$B50,#REF!,0),MATCH(D$7,#REF!,0))=0)),"Ok",IF(AND(INDEX(#REF!,MATCH($B$3&amp;$B50,#REF!,0),MATCH(D$6,#REF!,0))&gt;0,INDEX(#REF!,MATCH($B$3&amp;$B50,#REF!,0),MATCH(D$7,#REF!,0)&gt;0)),"Ok","Check"))</f>
        <v>#REF!</v>
      </c>
      <c r="E50" s="20" t="e">
        <f>IF(AND((INDEX(#REF!,MATCH($B$3&amp;$B50,#REF!,0),MATCH(E$6,#REF!,0))=0),(INDEX(#REF!,MATCH($B$3&amp;$B50,#REF!,0),MATCH(E$7,#REF!,0))=0)),"Ok",IF(AND(INDEX(#REF!,MATCH($B$3&amp;$B50,#REF!,0),MATCH(E$6,#REF!,0))&gt;0,INDEX(#REF!,MATCH($B$3&amp;$B50,#REF!,0),MATCH(E$7,#REF!,0)&gt;0)),"Ok","Check"))</f>
        <v>#REF!</v>
      </c>
      <c r="F50" s="20" t="e">
        <f>IF(AND((INDEX(#REF!,MATCH($B$3&amp;$B50,#REF!,0),MATCH(F$6,#REF!,0))=0),(INDEX(#REF!,MATCH($B$3&amp;$B50,#REF!,0),MATCH(F$7,#REF!,0))=0)),"Ok",IF(AND(INDEX(#REF!,MATCH($B$3&amp;$B50,#REF!,0),MATCH(F$6,#REF!,0))&gt;0,INDEX(#REF!,MATCH($B$3&amp;$B50,#REF!,0),MATCH(F$7,#REF!,0)&gt;0)),"Ok","Check"))</f>
        <v>#REF!</v>
      </c>
      <c r="G50" s="20" t="e">
        <f>IF(AND((INDEX(#REF!,MATCH($B$3&amp;$B50,#REF!,0),MATCH(G$6,#REF!,0))=0),(INDEX(#REF!,MATCH($B$3&amp;$B50,#REF!,0),MATCH(G$7,#REF!,0))=0)),"Ok",IF(AND(INDEX(#REF!,MATCH($B$3&amp;$B50,#REF!,0),MATCH(G$6,#REF!,0))&gt;0,INDEX(#REF!,MATCH($B$3&amp;$B50,#REF!,0),MATCH(G$7,#REF!,0)&gt;0)),"Ok","Check"))</f>
        <v>#REF!</v>
      </c>
      <c r="H50" s="20" t="e">
        <f>IF(AND((INDEX(#REF!,MATCH($B$3&amp;$B50,#REF!,0),MATCH(H$6,#REF!,0))=0),(INDEX(#REF!,MATCH($B$3&amp;$B50,#REF!,0),MATCH(H$7,#REF!,0))=0)),"Ok",IF(AND(INDEX(#REF!,MATCH($B$3&amp;$B50,#REF!,0),MATCH(H$6,#REF!,0))&gt;0,INDEX(#REF!,MATCH($B$3&amp;$B50,#REF!,0),MATCH(H$7,#REF!,0)&gt;0)),"Ok","Check"))</f>
        <v>#REF!</v>
      </c>
      <c r="I50" s="20" t="e">
        <f>IF(AND((INDEX(#REF!,MATCH($B$3&amp;$B50,#REF!,0),MATCH(I$6,#REF!,0))=0),(INDEX(#REF!,MATCH($B$3&amp;$B50,#REF!,0),MATCH(I$7,#REF!,0))=0)),"Ok",IF(AND(INDEX(#REF!,MATCH($B$3&amp;$B50,#REF!,0),MATCH(I$6,#REF!,0))&gt;0,INDEX(#REF!,MATCH($B$3&amp;$B50,#REF!,0),MATCH(I$7,#REF!,0)&gt;0)),"Ok","Check"))</f>
        <v>#REF!</v>
      </c>
      <c r="J50" s="20" t="e">
        <f>IF(AND((INDEX(#REF!,MATCH($B$3&amp;$B50,#REF!,0),MATCH(J$6,#REF!,0))=0),(INDEX(#REF!,MATCH($B$3&amp;$B50,#REF!,0),MATCH(J$7,#REF!,0))=0)),"Ok",IF(AND(INDEX(#REF!,MATCH($B$3&amp;$B50,#REF!,0),MATCH(J$6,#REF!,0))&gt;0,INDEX(#REF!,MATCH($B$3&amp;$B50,#REF!,0),MATCH(J$7,#REF!,0)&gt;0)),"Ok","Check"))</f>
        <v>#REF!</v>
      </c>
      <c r="K50" s="20" t="e">
        <f>IF(AND((INDEX(#REF!,MATCH($B$3&amp;$B50,#REF!,0),MATCH(K$6,#REF!,0))=0),(INDEX(#REF!,MATCH($B$3&amp;$B50,#REF!,0),MATCH(K$7,#REF!,0))=0)),"Ok",IF(AND(INDEX(#REF!,MATCH($B$3&amp;$B50,#REF!,0),MATCH(K$6,#REF!,0))&gt;0,INDEX(#REF!,MATCH($B$3&amp;$B50,#REF!,0),MATCH(K$7,#REF!,0)&gt;0)),"Ok","Check"))</f>
        <v>#REF!</v>
      </c>
      <c r="L50" s="20" t="e">
        <f>IF(AND((INDEX(#REF!,MATCH($B$3&amp;$B50,#REF!,0),MATCH(L$6,#REF!,0))=0),(INDEX(#REF!,MATCH($B$3&amp;$B50,#REF!,0),MATCH(L$7,#REF!,0))=0)),"Ok",IF(AND(INDEX(#REF!,MATCH($B$3&amp;$B50,#REF!,0),MATCH(L$6,#REF!,0))&gt;0,INDEX(#REF!,MATCH($B$3&amp;$B50,#REF!,0),MATCH(L$7,#REF!,0)&gt;0)),"Ok","Check"))</f>
        <v>#REF!</v>
      </c>
      <c r="M50" s="20" t="e">
        <f t="shared" si="1"/>
        <v>#REF!</v>
      </c>
      <c r="N50" s="22" t="e">
        <f t="shared" si="0"/>
        <v>#REF!</v>
      </c>
      <c r="O50" s="20" t="e">
        <f>IF(AND((INDEX(#REF!,MATCH($B$3&amp;$B50,#REF!,0),MATCH(O$6,#REF!,0))=0),(INDEX(#REF!,MATCH($B$3&amp;$B50,#REF!,0),MATCH(O$7,#REF!,0))=0)),"Ok",IF(AND(INDEX(#REF!,MATCH($B$3&amp;$B50,#REF!,0),MATCH(O$6,#REF!,0))&gt;0,INDEX(#REF!,MATCH($B$3&amp;$B50,#REF!,0),MATCH(O$7,#REF!,0)&gt;0)),"Ok","Check"))</f>
        <v>#REF!</v>
      </c>
      <c r="P50" s="20" t="e">
        <f>IF(AND((INDEX(#REF!,MATCH($B$3&amp;$B50,#REF!,0),MATCH(P$6,#REF!,0))=0),(INDEX(#REF!,MATCH($B$3&amp;$B50,#REF!,0),MATCH(P$7,#REF!,0))=0)),"Ok",IF(AND(INDEX(#REF!,MATCH($B$3&amp;$B50,#REF!,0),MATCH(P$6,#REF!,0))&gt;0,INDEX(#REF!,MATCH($B$3&amp;$B50,#REF!,0),MATCH(P$7,#REF!,0)&gt;0)),"Ok","Check"))</f>
        <v>#REF!</v>
      </c>
      <c r="Q50" s="20" t="e">
        <f>IF(AND((INDEX(#REF!,MATCH($B$3&amp;$B50,#REF!,0),MATCH(Q$6,#REF!,0))=0),(INDEX(#REF!,MATCH($B$3&amp;$B50,#REF!,0),MATCH(Q$7,#REF!,0))=0)),"Ok",IF(AND(INDEX(#REF!,MATCH($B$3&amp;$B50,#REF!,0),MATCH(Q$6,#REF!,0))&gt;0,INDEX(#REF!,MATCH($B$3&amp;$B50,#REF!,0),MATCH(Q$7,#REF!,0)&gt;0)),"Ok","Check"))</f>
        <v>#REF!</v>
      </c>
      <c r="R50" s="20" t="e">
        <f>IF(AND((INDEX(#REF!,MATCH($B$3&amp;$B50,#REF!,0),MATCH(R$6,#REF!,0))=0),(INDEX(#REF!,MATCH($B$3&amp;$B50,#REF!,0),MATCH(R$7,#REF!,0))=0)),"Ok",IF(AND(INDEX(#REF!,MATCH($B$3&amp;$B50,#REF!,0),MATCH(R$6,#REF!,0))&gt;0,INDEX(#REF!,MATCH($B$3&amp;$B50,#REF!,0),MATCH(R$7,#REF!,0)&gt;0)),"Ok","Check"))</f>
        <v>#REF!</v>
      </c>
      <c r="S50" s="20" t="e">
        <f>IF(AND((INDEX(#REF!,MATCH($B$3&amp;$B50,#REF!,0),MATCH(S$6,#REF!,0))=0),(INDEX(#REF!,MATCH($B$3&amp;$B50,#REF!,0),MATCH(S$7,#REF!,0))=0)),"Ok",IF(AND(INDEX(#REF!,MATCH($B$3&amp;$B50,#REF!,0),MATCH(S$6,#REF!,0))&gt;0,INDEX(#REF!,MATCH($B$3&amp;$B50,#REF!,0),MATCH(S$7,#REF!,0)&gt;0)),"Ok","Check"))</f>
        <v>#REF!</v>
      </c>
      <c r="T50" s="20" t="e">
        <f>IF(AND((INDEX(#REF!,MATCH($B$3&amp;$B50,#REF!,0),MATCH(T$6,#REF!,0))=0),(INDEX(#REF!,MATCH($B$3&amp;$B50,#REF!,0),MATCH(T$7,#REF!,0))=0)),"Ok",IF(AND(INDEX(#REF!,MATCH($B$3&amp;$B50,#REF!,0),MATCH(T$6,#REF!,0))&gt;0,INDEX(#REF!,MATCH($B$3&amp;$B50,#REF!,0),MATCH(T$7,#REF!,0)&gt;0)),"Ok","Check"))</f>
        <v>#REF!</v>
      </c>
      <c r="U50" s="20" t="e">
        <f>IF(AND((INDEX(#REF!,MATCH($B$3&amp;$B50,#REF!,0),MATCH(U$6,#REF!,0))=0),(INDEX(#REF!,MATCH($B$3&amp;$B50,#REF!,0),MATCH(U$7,#REF!,0))=0)),"Ok",IF(AND(INDEX(#REF!,MATCH($B$3&amp;$B50,#REF!,0),MATCH(U$6,#REF!,0))&gt;0,INDEX(#REF!,MATCH($B$3&amp;$B50,#REF!,0),MATCH(U$7,#REF!,0)&gt;0)),"Ok","Check"))</f>
        <v>#REF!</v>
      </c>
      <c r="V50" s="20" t="e">
        <f>IF(AND((INDEX(#REF!,MATCH($B$3&amp;$B50,#REF!,0),MATCH(V$6,#REF!,0))=0),(INDEX(#REF!,MATCH($B$3&amp;$B50,#REF!,0),MATCH(V$7,#REF!,0))=0)),"Ok",IF(AND(INDEX(#REF!,MATCH($B$3&amp;$B50,#REF!,0),MATCH(V$6,#REF!,0))&gt;0,INDEX(#REF!,MATCH($B$3&amp;$B50,#REF!,0),MATCH(V$7,#REF!,0)&gt;0)),"Ok","Check"))</f>
        <v>#REF!</v>
      </c>
      <c r="W50" s="20" t="e">
        <f>IF(AND((INDEX(#REF!,MATCH($B$3&amp;$B50,#REF!,0),MATCH(W$6,#REF!,0))=0),(INDEX(#REF!,MATCH($B$3&amp;$B50,#REF!,0),MATCH(W$7,#REF!,0))=0)),"Ok",IF(AND(INDEX(#REF!,MATCH($B$3&amp;$B50,#REF!,0),MATCH(W$6,#REF!,0))&gt;0,INDEX(#REF!,MATCH($B$3&amp;$B50,#REF!,0),MATCH(W$7,#REF!,0)&gt;0)),"Ok","Check"))</f>
        <v>#REF!</v>
      </c>
      <c r="X50" s="20" t="e">
        <f>IF(AND((INDEX(#REF!,MATCH($B$3&amp;$B50,#REF!,0),MATCH(X$6,#REF!,0))=0),(INDEX(#REF!,MATCH($B$3&amp;$B50,#REF!,0),MATCH(X$7,#REF!,0))=0)),"Ok",IF(AND(INDEX(#REF!,MATCH($B$3&amp;$B50,#REF!,0),MATCH(X$6,#REF!,0))&gt;0,INDEX(#REF!,MATCH($B$3&amp;$B50,#REF!,0),MATCH(X$7,#REF!,0)&gt;0)),"Ok","Check"))</f>
        <v>#REF!</v>
      </c>
      <c r="Y50" s="20" t="e">
        <f t="shared" si="2"/>
        <v>#REF!</v>
      </c>
      <c r="Z50" s="22" t="e">
        <f t="shared" si="2"/>
        <v>#REF!</v>
      </c>
      <c r="AA50" s="20" t="e">
        <f>IF(AND((INDEX(#REF!,MATCH($B$3&amp;$B50,#REF!,0),MATCH(AA$6,#REF!,0))=0),(INDEX(#REF!,MATCH($B$3&amp;$B50,#REF!,0),MATCH(AA$7,#REF!,0))=0)),"Ok",IF(AND(INDEX(#REF!,MATCH($B$3&amp;$B50,#REF!,0),MATCH(AA$6,#REF!,0))&gt;0,INDEX(#REF!,MATCH($B$3&amp;$B50,#REF!,0),MATCH(AA$7,#REF!,0)&gt;0)),"Ok","Check"))</f>
        <v>#REF!</v>
      </c>
      <c r="AB50" s="20" t="e">
        <f>IF(AND((INDEX(#REF!,MATCH($B$3&amp;$B50,#REF!,0),MATCH(AB$6,#REF!,0))=0),(INDEX(#REF!,MATCH($B$3&amp;$B50,#REF!,0),MATCH(AB$7,#REF!,0))=0)),"Ok",IF(AND(INDEX(#REF!,MATCH($B$3&amp;$B50,#REF!,0),MATCH(AB$6,#REF!,0))&gt;0,INDEX(#REF!,MATCH($B$3&amp;$B50,#REF!,0),MATCH(AB$7,#REF!,0)&gt;0)),"Ok","Check"))</f>
        <v>#REF!</v>
      </c>
      <c r="AC50" s="20" t="e">
        <f>IF(AND((INDEX(#REF!,MATCH($B$3&amp;$B50,#REF!,0),MATCH(AC$6,#REF!,0))=0),(INDEX(#REF!,MATCH($B$3&amp;$B50,#REF!,0),MATCH(AC$7,#REF!,0))=0)),"Ok",IF(AND(INDEX(#REF!,MATCH($B$3&amp;$B50,#REF!,0),MATCH(AC$6,#REF!,0))&gt;0,INDEX(#REF!,MATCH($B$3&amp;$B50,#REF!,0),MATCH(AC$7,#REF!,0)&gt;0)),"Ok","Check"))</f>
        <v>#REF!</v>
      </c>
      <c r="AD50" s="20" t="e">
        <f>IF(AND((INDEX(#REF!,MATCH($B$3&amp;$B50,#REF!,0),MATCH(AD$6,#REF!,0))=0),(INDEX(#REF!,MATCH($B$3&amp;$B50,#REF!,0),MATCH(AD$7,#REF!,0))=0)),"Ok",IF(AND(INDEX(#REF!,MATCH($B$3&amp;$B50,#REF!,0),MATCH(AD$6,#REF!,0))&gt;0,INDEX(#REF!,MATCH($B$3&amp;$B50,#REF!,0),MATCH(AD$7,#REF!,0)&gt;0)),"Ok","Check"))</f>
        <v>#REF!</v>
      </c>
      <c r="AE50" s="20" t="e">
        <f>IF(AND((INDEX(#REF!,MATCH($B$3&amp;$B50,#REF!,0),MATCH(AE$6,#REF!,0))=0),(INDEX(#REF!,MATCH($B$3&amp;$B50,#REF!,0),MATCH(AE$7,#REF!,0))=0)),"Ok",IF(AND(INDEX(#REF!,MATCH($B$3&amp;$B50,#REF!,0),MATCH(AE$6,#REF!,0))&gt;0,INDEX(#REF!,MATCH($B$3&amp;$B50,#REF!,0),MATCH(AE$7,#REF!,0)&gt;0)),"Ok","Check"))</f>
        <v>#REF!</v>
      </c>
      <c r="AF50" s="20" t="e">
        <f>IF(AND((INDEX(#REF!,MATCH($B$3&amp;$B50,#REF!,0),MATCH(AF$6,#REF!,0))=0),(INDEX(#REF!,MATCH($B$3&amp;$B50,#REF!,0),MATCH(AF$7,#REF!,0))=0)),"Ok",IF(AND(INDEX(#REF!,MATCH($B$3&amp;$B50,#REF!,0),MATCH(AF$6,#REF!,0))&gt;0,INDEX(#REF!,MATCH($B$3&amp;$B50,#REF!,0),MATCH(AF$7,#REF!,0)&gt;0)),"Ok","Check"))</f>
        <v>#REF!</v>
      </c>
      <c r="AG50" s="20" t="e">
        <f>IF(AND((INDEX(#REF!,MATCH($B$3&amp;$B50,#REF!,0),MATCH(AG$6,#REF!,0))=0),(INDEX(#REF!,MATCH($B$3&amp;$B50,#REF!,0),MATCH(AG$7,#REF!,0))=0)),"Ok",IF(AND(INDEX(#REF!,MATCH($B$3&amp;$B50,#REF!,0),MATCH(AG$6,#REF!,0))&gt;0,INDEX(#REF!,MATCH($B$3&amp;$B50,#REF!,0),MATCH(AG$7,#REF!,0)&gt;0)),"Ok","Check"))</f>
        <v>#REF!</v>
      </c>
      <c r="AH50" s="20" t="e">
        <f>IF(AND((INDEX(#REF!,MATCH($B$3&amp;$B50,#REF!,0),MATCH(AH$6,#REF!,0))=0),(INDEX(#REF!,MATCH($B$3&amp;$B50,#REF!,0),MATCH(AH$7,#REF!,0))=0)),"Ok",IF(AND(INDEX(#REF!,MATCH($B$3&amp;$B50,#REF!,0),MATCH(AH$6,#REF!,0))&gt;0,INDEX(#REF!,MATCH($B$3&amp;$B50,#REF!,0),MATCH(AH$7,#REF!,0)&gt;0)),"Ok","Check"))</f>
        <v>#REF!</v>
      </c>
      <c r="AI50" s="20" t="e">
        <f>IF(AND((INDEX(#REF!,MATCH($B$3&amp;$B50,#REF!,0),MATCH(AI$6,#REF!,0))=0),(INDEX(#REF!,MATCH($B$3&amp;$B50,#REF!,0),MATCH(AI$7,#REF!,0))=0)),"Ok",IF(AND(INDEX(#REF!,MATCH($B$3&amp;$B50,#REF!,0),MATCH(AI$6,#REF!,0))&gt;0,INDEX(#REF!,MATCH($B$3&amp;$B50,#REF!,0),MATCH(AI$7,#REF!,0)&gt;0)),"Ok","Check"))</f>
        <v>#REF!</v>
      </c>
      <c r="AJ50" s="20" t="e">
        <f>IF(AND((INDEX(#REF!,MATCH($B$3&amp;$B50,#REF!,0),MATCH(AJ$6,#REF!,0))=0),(INDEX(#REF!,MATCH($B$3&amp;$B50,#REF!,0),MATCH(AJ$7,#REF!,0))=0)),"Ok",IF(AND(INDEX(#REF!,MATCH($B$3&amp;$B50,#REF!,0),MATCH(AJ$6,#REF!,0))&gt;0,INDEX(#REF!,MATCH($B$3&amp;$B50,#REF!,0),MATCH(AJ$7,#REF!,0)&gt;0)),"Ok","Check"))</f>
        <v>#REF!</v>
      </c>
      <c r="AK50" s="20" t="e">
        <f>IF(AND((INDEX(#REF!,MATCH($B$3&amp;$B50,#REF!,0),MATCH(AK$6,#REF!,0))=0),(INDEX(#REF!,MATCH($B$3&amp;$B50,#REF!,0),MATCH(AK$7,#REF!,0))=0)),"Ok",IF(AND(INDEX(#REF!,MATCH($B$3&amp;$B50,#REF!,0),MATCH(AK$6,#REF!,0))&gt;0,INDEX(#REF!,MATCH($B$3&amp;$B50,#REF!,0),MATCH(AK$7,#REF!,0)&gt;0)),"Ok","Check"))</f>
        <v>#REF!</v>
      </c>
      <c r="AL50" s="20" t="e">
        <f>IF(AND((INDEX(#REF!,MATCH($B$3&amp;$B50,#REF!,0),MATCH(AL$6,#REF!,0))=0),(INDEX(#REF!,MATCH($B$3&amp;$B50,#REF!,0),MATCH(AL$7,#REF!,0))=0)),"Ok",IF(AND(INDEX(#REF!,MATCH($B$3&amp;$B50,#REF!,0),MATCH(AL$6,#REF!,0))&gt;0,INDEX(#REF!,MATCH($B$3&amp;$B50,#REF!,0),MATCH(AL$7,#REF!,0)&gt;0)),"Ok","Check"))</f>
        <v>#REF!</v>
      </c>
      <c r="AM50" s="20" t="e">
        <f t="shared" si="3"/>
        <v>#REF!</v>
      </c>
      <c r="AN50" s="21" t="e">
        <f t="shared" si="3"/>
        <v>#REF!</v>
      </c>
      <c r="AO50" s="20" t="e">
        <f>IF(AND((INDEX(#REF!,MATCH($B$3&amp;$B50,#REF!,0),MATCH(AO$6,#REF!,0))=0),(INDEX(#REF!,MATCH($B$3&amp;$B50,#REF!,0),MATCH(AO$7,#REF!,0))=0)),"Ok",IF(AND(INDEX(#REF!,MATCH($B$3&amp;$B50,#REF!,0),MATCH(AO$6,#REF!,0))&gt;0,INDEX(#REF!,MATCH($B$3&amp;$B50,#REF!,0),MATCH(AO$7,#REF!,0)&gt;0)),"Ok","Check"))</f>
        <v>#REF!</v>
      </c>
      <c r="AP50" s="20" t="e">
        <f>IF(AND((INDEX(#REF!,MATCH($B$3&amp;$B50,#REF!,0),MATCH(AP$6,#REF!,0))=0),(INDEX(#REF!,MATCH($B$3&amp;$B50,#REF!,0),MATCH(AP$7,#REF!,0))=0)),"Ok",IF(AND(INDEX(#REF!,MATCH($B$3&amp;$B50,#REF!,0),MATCH(AP$6,#REF!,0))&gt;0,INDEX(#REF!,MATCH($B$3&amp;$B50,#REF!,0),MATCH(AP$7,#REF!,0)&gt;0)),"Ok","Check"))</f>
        <v>#REF!</v>
      </c>
    </row>
    <row r="51" spans="1:42" ht="15.75" x14ac:dyDescent="0.25">
      <c r="A51" s="24"/>
      <c r="B51" s="25" t="s">
        <v>136</v>
      </c>
      <c r="C51" s="24" t="e">
        <f>SUM(C8:C50)</f>
        <v>#REF!</v>
      </c>
      <c r="D51" s="26" t="e">
        <f t="shared" ref="D51:AP51" si="4">SUM(D8:D50)</f>
        <v>#REF!</v>
      </c>
      <c r="E51" s="24" t="e">
        <f t="shared" si="4"/>
        <v>#REF!</v>
      </c>
      <c r="F51" s="26" t="e">
        <f t="shared" si="4"/>
        <v>#REF!</v>
      </c>
      <c r="G51" s="24" t="e">
        <f t="shared" si="4"/>
        <v>#REF!</v>
      </c>
      <c r="H51" s="26" t="e">
        <f t="shared" si="4"/>
        <v>#REF!</v>
      </c>
      <c r="I51" s="24" t="e">
        <f t="shared" si="4"/>
        <v>#REF!</v>
      </c>
      <c r="J51" s="26" t="e">
        <f t="shared" si="4"/>
        <v>#REF!</v>
      </c>
      <c r="K51" s="24" t="e">
        <f t="shared" si="4"/>
        <v>#REF!</v>
      </c>
      <c r="L51" s="26" t="e">
        <f t="shared" si="4"/>
        <v>#REF!</v>
      </c>
      <c r="M51" s="24" t="e">
        <f t="shared" si="4"/>
        <v>#REF!</v>
      </c>
      <c r="N51" s="24" t="e">
        <f t="shared" si="4"/>
        <v>#REF!</v>
      </c>
      <c r="O51" s="24" t="e">
        <f t="shared" si="4"/>
        <v>#REF!</v>
      </c>
      <c r="P51" s="26" t="e">
        <f t="shared" si="4"/>
        <v>#REF!</v>
      </c>
      <c r="Q51" s="24" t="e">
        <f t="shared" si="4"/>
        <v>#REF!</v>
      </c>
      <c r="R51" s="26" t="e">
        <f t="shared" si="4"/>
        <v>#REF!</v>
      </c>
      <c r="S51" s="24" t="e">
        <f t="shared" si="4"/>
        <v>#REF!</v>
      </c>
      <c r="T51" s="26" t="e">
        <f t="shared" si="4"/>
        <v>#REF!</v>
      </c>
      <c r="U51" s="24" t="e">
        <f t="shared" si="4"/>
        <v>#REF!</v>
      </c>
      <c r="V51" s="26" t="e">
        <f t="shared" si="4"/>
        <v>#REF!</v>
      </c>
      <c r="W51" s="24" t="e">
        <f t="shared" si="4"/>
        <v>#REF!</v>
      </c>
      <c r="X51" s="26" t="e">
        <f t="shared" si="4"/>
        <v>#REF!</v>
      </c>
      <c r="Y51" s="24" t="e">
        <f t="shared" si="4"/>
        <v>#REF!</v>
      </c>
      <c r="Z51" s="24" t="e">
        <f t="shared" si="4"/>
        <v>#REF!</v>
      </c>
      <c r="AA51" s="24" t="e">
        <f t="shared" si="4"/>
        <v>#REF!</v>
      </c>
      <c r="AB51" s="26" t="e">
        <f t="shared" si="4"/>
        <v>#REF!</v>
      </c>
      <c r="AC51" s="24" t="e">
        <f t="shared" si="4"/>
        <v>#REF!</v>
      </c>
      <c r="AD51" s="26" t="e">
        <f t="shared" si="4"/>
        <v>#REF!</v>
      </c>
      <c r="AE51" s="24" t="e">
        <f t="shared" si="4"/>
        <v>#REF!</v>
      </c>
      <c r="AF51" s="26" t="e">
        <f t="shared" si="4"/>
        <v>#REF!</v>
      </c>
      <c r="AG51" s="24" t="e">
        <f t="shared" si="4"/>
        <v>#REF!</v>
      </c>
      <c r="AH51" s="26" t="e">
        <f t="shared" si="4"/>
        <v>#REF!</v>
      </c>
      <c r="AI51" s="24" t="e">
        <f t="shared" si="4"/>
        <v>#REF!</v>
      </c>
      <c r="AJ51" s="26" t="e">
        <f t="shared" si="4"/>
        <v>#REF!</v>
      </c>
      <c r="AK51" s="24" t="e">
        <f t="shared" si="4"/>
        <v>#REF!</v>
      </c>
      <c r="AL51" s="26" t="e">
        <f t="shared" si="4"/>
        <v>#REF!</v>
      </c>
      <c r="AM51" s="24" t="e">
        <f t="shared" si="4"/>
        <v>#REF!</v>
      </c>
      <c r="AN51" s="24" t="e">
        <f t="shared" si="4"/>
        <v>#REF!</v>
      </c>
      <c r="AO51" s="24" t="e">
        <f t="shared" si="4"/>
        <v>#REF!</v>
      </c>
      <c r="AP51" s="26" t="e">
        <f t="shared" si="4"/>
        <v>#REF!</v>
      </c>
    </row>
    <row r="53" spans="1:42" ht="15.75" x14ac:dyDescent="0.25">
      <c r="A53" s="24"/>
      <c r="B53" s="25" t="s">
        <v>137</v>
      </c>
      <c r="C53" s="24" t="e">
        <f>INDEX(RBI_Target,MATCH(STATE!#REF!,'Major Target'!$A:$A,0),MATCH(C$6,'Major Target'!$1:$1,0))</f>
        <v>#REF!</v>
      </c>
      <c r="D53" s="26" t="e">
        <f>INDEX(RBI_Target,MATCH(STATE!#REF!,'Major Target'!$A:$A,0),MATCH(D$6,'Major Target'!$1:$1,0))/$D$3</f>
        <v>#REF!</v>
      </c>
      <c r="E53" s="24" t="e">
        <f>INDEX(RBI_Target,MATCH(STATE!#REF!,'Major Target'!$A:$A,0),MATCH(E$6,'Major Target'!$1:$1,0))</f>
        <v>#REF!</v>
      </c>
      <c r="F53" s="26" t="e">
        <f>INDEX(RBI_Target,MATCH(STATE!#REF!,'Major Target'!$A:$A,0),MATCH(F$6,'Major Target'!$1:$1,0))/$D$3</f>
        <v>#REF!</v>
      </c>
      <c r="G53" s="24" t="e">
        <f>INDEX(RBI_Target,MATCH(STATE!#REF!,'Major Target'!$A:$A,0),MATCH(G$6,'Major Target'!$1:$1,0))</f>
        <v>#REF!</v>
      </c>
      <c r="H53" s="26" t="e">
        <f>INDEX(RBI_Target,MATCH(STATE!#REF!,'Major Target'!$A:$A,0),MATCH(H$6,'Major Target'!$1:$1,0))/$D$3</f>
        <v>#REF!</v>
      </c>
      <c r="I53" s="24" t="e">
        <f>INDEX(RBI_Target,MATCH(STATE!#REF!,'Major Target'!$A:$A,0),MATCH(I$6,'Major Target'!$1:$1,0))</f>
        <v>#REF!</v>
      </c>
      <c r="J53" s="26" t="e">
        <f>INDEX(RBI_Target,MATCH(STATE!#REF!,'Major Target'!$A:$A,0),MATCH(J$6,'Major Target'!$1:$1,0))/$D$3</f>
        <v>#REF!</v>
      </c>
      <c r="K53" s="24" t="e">
        <f>INDEX(RBI_Target,MATCH(STATE!#REF!,'Major Target'!$A:$A,0),MATCH(K$6,'Major Target'!$1:$1,0))</f>
        <v>#REF!</v>
      </c>
      <c r="L53" s="26" t="e">
        <f>INDEX(RBI_Target,MATCH(STATE!#REF!,'Major Target'!$A:$A,0),MATCH(L$6,'Major Target'!$1:$1,0))/$D$3</f>
        <v>#REF!</v>
      </c>
      <c r="M53" s="24" t="e">
        <f>SUM(C53,E53,I53,K53)</f>
        <v>#REF!</v>
      </c>
      <c r="N53" s="26" t="e">
        <f>INDEX(RBI_Target,MATCH(STATE!#REF!,'Major Target'!$A:$A,0),MATCH(N$6,'Major Target'!$1:$1,0))/$D$3</f>
        <v>#REF!</v>
      </c>
      <c r="O53" s="24" t="e">
        <f>INDEX(RBI_Target,MATCH(STATE!#REF!,'Major Target'!$A:$A,0),MATCH(O$6,'Major Target'!$1:$1,0))</f>
        <v>#REF!</v>
      </c>
      <c r="P53" s="26" t="e">
        <f>INDEX(RBI_Target,MATCH(STATE!#REF!,'Major Target'!$A:$A,0),MATCH(P$6,'Major Target'!$1:$1,0))/$D$3</f>
        <v>#REF!</v>
      </c>
      <c r="Q53" s="24" t="e">
        <f>INDEX(RBI_Target,MATCH(STATE!#REF!,'Major Target'!$A:$A,0),MATCH(Q$6,'Major Target'!$1:$1,0))</f>
        <v>#REF!</v>
      </c>
      <c r="R53" s="26" t="e">
        <f>INDEX(RBI_Target,MATCH(STATE!#REF!,'Major Target'!$A:$A,0),MATCH(R$6,'Major Target'!$1:$1,0))/$D$3</f>
        <v>#REF!</v>
      </c>
      <c r="S53" s="24" t="e">
        <f>INDEX(RBI_Target,MATCH(STATE!#REF!,'Major Target'!$A:$A,0),MATCH(S$6,'Major Target'!$1:$1,0))</f>
        <v>#REF!</v>
      </c>
      <c r="T53" s="26" t="e">
        <f>INDEX(RBI_Target,MATCH(STATE!#REF!,'Major Target'!$A:$A,0),MATCH(T$6,'Major Target'!$1:$1,0))/$D$3</f>
        <v>#REF!</v>
      </c>
      <c r="U53" s="24" t="e">
        <f>INDEX(RBI_Target,MATCH(STATE!#REF!,'Major Target'!$A:$A,0),MATCH(U$6,'Major Target'!$1:$1,0))</f>
        <v>#REF!</v>
      </c>
      <c r="V53" s="26" t="e">
        <f>INDEX(RBI_Target,MATCH(STATE!#REF!,'Major Target'!$A:$A,0),MATCH(V$6,'Major Target'!$1:$1,0))/$D$3</f>
        <v>#REF!</v>
      </c>
      <c r="W53" s="24" t="e">
        <f>INDEX(RBI_Target,MATCH(STATE!#REF!,'Major Target'!$A:$A,0),MATCH(W$6,'Major Target'!$1:$1,0))</f>
        <v>#REF!</v>
      </c>
      <c r="X53" s="26" t="e">
        <f>INDEX(RBI_Target,MATCH(STATE!#REF!,'Major Target'!$A:$A,0),MATCH(X$6,'Major Target'!$1:$1,0))/$D$3</f>
        <v>#REF!</v>
      </c>
      <c r="Y53" s="24" t="e">
        <f>SUM(O53,Q53,S53,U53,W53)</f>
        <v>#REF!</v>
      </c>
      <c r="Z53" s="26" t="e">
        <f>INDEX(RBI_Target,MATCH(STATE!#REF!,'Major Target'!$A:$A,0),MATCH(Z$6,'Major Target'!$1:$1,0))/$D$3</f>
        <v>#REF!</v>
      </c>
      <c r="AA53" s="24" t="e">
        <f>INDEX(RBI_Target,MATCH(STATE!#REF!,'Major Target'!$A:$A,0),MATCH(AA$6,'Major Target'!$1:$1,0))</f>
        <v>#REF!</v>
      </c>
      <c r="AB53" s="26" t="e">
        <f>INDEX(RBI_Target,MATCH(STATE!#REF!,'Major Target'!$A:$A,0),MATCH(AB$6,'Major Target'!$1:$1,0))/$D$3</f>
        <v>#REF!</v>
      </c>
      <c r="AC53" s="24" t="e">
        <f>INDEX(RBI_Target,MATCH(STATE!#REF!,'Major Target'!$A:$A,0),MATCH(AC$6,'Major Target'!$1:$1,0))</f>
        <v>#REF!</v>
      </c>
      <c r="AD53" s="26" t="e">
        <f>INDEX(RBI_Target,MATCH(STATE!#REF!,'Major Target'!$A:$A,0),MATCH(AD$6,'Major Target'!$1:$1,0))/$D$3</f>
        <v>#REF!</v>
      </c>
      <c r="AE53" s="24" t="e">
        <f>INDEX(RBI_Target,MATCH(STATE!#REF!,'Major Target'!$A:$A,0),MATCH(AE$6,'Major Target'!$1:$1,0))</f>
        <v>#REF!</v>
      </c>
      <c r="AF53" s="26" t="e">
        <f>INDEX(RBI_Target,MATCH(STATE!#REF!,'Major Target'!$A:$A,0),MATCH(AF$6,'Major Target'!$1:$1,0))/$D$3</f>
        <v>#REF!</v>
      </c>
      <c r="AG53" s="24" t="e">
        <f>INDEX(RBI_Target,MATCH(STATE!#REF!,'Major Target'!$A:$A,0),MATCH(AG$6,'Major Target'!$1:$1,0))</f>
        <v>#REF!</v>
      </c>
      <c r="AH53" s="26" t="e">
        <f>INDEX(RBI_Target,MATCH(STATE!#REF!,'Major Target'!$A:$A,0),MATCH(AH$6,'Major Target'!$1:$1,0))/$D$3</f>
        <v>#REF!</v>
      </c>
      <c r="AI53" s="24" t="e">
        <f>INDEX(RBI_Target,MATCH(STATE!#REF!,'Major Target'!$A:$A,0),MATCH(AI$6,'Major Target'!$1:$1,0))</f>
        <v>#REF!</v>
      </c>
      <c r="AJ53" s="26" t="e">
        <f>INDEX(RBI_Target,MATCH(STATE!#REF!,'Major Target'!$A:$A,0),MATCH(AJ$6,'Major Target'!$1:$1,0))/$D$3</f>
        <v>#REF!</v>
      </c>
      <c r="AK53" s="24" t="e">
        <f>INDEX(RBI_Target,MATCH(STATE!#REF!,'Major Target'!$A:$A,0),MATCH(AK$6,'Major Target'!$1:$1,0))</f>
        <v>#REF!</v>
      </c>
      <c r="AL53" s="26" t="e">
        <f>INDEX(RBI_Target,MATCH(STATE!#REF!,'Major Target'!$A:$A,0),MATCH(AL$6,'Major Target'!$1:$1,0))/$D$3</f>
        <v>#REF!</v>
      </c>
      <c r="AM53" s="24" t="e">
        <f>SUM(M53,Y53,AA53,AC53,AE53,AG53,AI53,AK53)</f>
        <v>#REF!</v>
      </c>
      <c r="AN53" s="26" t="e">
        <f>INDEX(RBI_Target,MATCH(STATE!#REF!,'Major Target'!$A:$A,0),MATCH(AN$6,'Major Target'!$1:$1,0))/$D$3</f>
        <v>#REF!</v>
      </c>
      <c r="AO53" s="24" t="e">
        <f>INDEX(RBI_Target,MATCH(STATE!#REF!,'Major Target'!$A:$A,0),MATCH(AO$6,'Major Target'!$1:$1,0))</f>
        <v>#REF!</v>
      </c>
      <c r="AP53" s="26" t="e">
        <f>INDEX(RBI_Target,MATCH(STATE!#REF!,'Major Target'!$A:$A,0),MATCH(AP$6,'Major Target'!$1:$1,0))/$D$3</f>
        <v>#REF!</v>
      </c>
    </row>
    <row r="54" spans="1:42" x14ac:dyDescent="0.25">
      <c r="B54" s="24" t="s">
        <v>138</v>
      </c>
      <c r="C54" s="20" t="e">
        <f>C51-C53</f>
        <v>#REF!</v>
      </c>
      <c r="D54" s="21" t="e">
        <f>D51-D53</f>
        <v>#REF!</v>
      </c>
      <c r="E54" s="20" t="e">
        <f t="shared" ref="E54:AO54" si="5">E51-E53</f>
        <v>#REF!</v>
      </c>
      <c r="F54" s="21" t="e">
        <f>F51-F53</f>
        <v>#REF!</v>
      </c>
      <c r="G54" s="20" t="e">
        <f t="shared" si="5"/>
        <v>#REF!</v>
      </c>
      <c r="H54" s="21" t="e">
        <f>H51-H53</f>
        <v>#REF!</v>
      </c>
      <c r="I54" s="20" t="e">
        <f t="shared" si="5"/>
        <v>#REF!</v>
      </c>
      <c r="J54" s="21" t="e">
        <f>J51-J53</f>
        <v>#REF!</v>
      </c>
      <c r="K54" s="20" t="e">
        <f t="shared" si="5"/>
        <v>#REF!</v>
      </c>
      <c r="L54" s="21" t="e">
        <f>L51-L53</f>
        <v>#REF!</v>
      </c>
      <c r="M54" s="20" t="e">
        <f t="shared" si="5"/>
        <v>#REF!</v>
      </c>
      <c r="N54" s="22" t="e">
        <f t="shared" si="5"/>
        <v>#REF!</v>
      </c>
      <c r="O54" s="20" t="e">
        <f t="shared" si="5"/>
        <v>#REF!</v>
      </c>
      <c r="P54" s="21" t="e">
        <f>P51-P53</f>
        <v>#REF!</v>
      </c>
      <c r="Q54" s="20" t="e">
        <f t="shared" si="5"/>
        <v>#REF!</v>
      </c>
      <c r="R54" s="21" t="e">
        <f>R51-R53</f>
        <v>#REF!</v>
      </c>
      <c r="S54" s="20" t="e">
        <f t="shared" si="5"/>
        <v>#REF!</v>
      </c>
      <c r="T54" s="21" t="e">
        <f>T51-T53</f>
        <v>#REF!</v>
      </c>
      <c r="U54" s="20" t="e">
        <f t="shared" si="5"/>
        <v>#REF!</v>
      </c>
      <c r="V54" s="21" t="e">
        <f>V51-V53</f>
        <v>#REF!</v>
      </c>
      <c r="W54" s="20" t="e">
        <f t="shared" si="5"/>
        <v>#REF!</v>
      </c>
      <c r="X54" s="21" t="e">
        <f>X51-X53</f>
        <v>#REF!</v>
      </c>
      <c r="Y54" s="20" t="e">
        <f t="shared" si="5"/>
        <v>#REF!</v>
      </c>
      <c r="Z54" s="22" t="e">
        <f t="shared" si="5"/>
        <v>#REF!</v>
      </c>
      <c r="AA54" s="20" t="e">
        <f t="shared" si="5"/>
        <v>#REF!</v>
      </c>
      <c r="AB54" s="21" t="e">
        <f>AB51-AB53</f>
        <v>#REF!</v>
      </c>
      <c r="AC54" s="20" t="e">
        <f t="shared" si="5"/>
        <v>#REF!</v>
      </c>
      <c r="AD54" s="21" t="e">
        <f>AD51-AD53</f>
        <v>#REF!</v>
      </c>
      <c r="AE54" s="20" t="e">
        <f t="shared" si="5"/>
        <v>#REF!</v>
      </c>
      <c r="AF54" s="21" t="e">
        <f>AF51-AF53</f>
        <v>#REF!</v>
      </c>
      <c r="AG54" s="20" t="e">
        <f t="shared" si="5"/>
        <v>#REF!</v>
      </c>
      <c r="AH54" s="21" t="e">
        <f>AH51-AH53</f>
        <v>#REF!</v>
      </c>
      <c r="AI54" s="20" t="e">
        <f t="shared" si="5"/>
        <v>#REF!</v>
      </c>
      <c r="AJ54" s="21" t="e">
        <f>AJ51-AJ53</f>
        <v>#REF!</v>
      </c>
      <c r="AK54" s="20" t="e">
        <f t="shared" si="5"/>
        <v>#REF!</v>
      </c>
      <c r="AL54" s="21" t="e">
        <f>AL51-AL53</f>
        <v>#REF!</v>
      </c>
      <c r="AM54" s="20" t="e">
        <f t="shared" si="5"/>
        <v>#REF!</v>
      </c>
      <c r="AN54" s="22" t="e">
        <f t="shared" si="5"/>
        <v>#REF!</v>
      </c>
      <c r="AO54" s="20" t="e">
        <f t="shared" si="5"/>
        <v>#REF!</v>
      </c>
      <c r="AP54" s="21" t="e">
        <f>AP51-AP53</f>
        <v>#REF!</v>
      </c>
    </row>
  </sheetData>
  <conditionalFormatting sqref="C8:AP50">
    <cfRule type="cellIs" dxfId="0" priority="1" operator="equal">
      <formula>"Check"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A00-000000000000}">
          <x14:formula1>
            <xm:f>Parameter!$A$1:$A$4</xm:f>
          </x14:formula1>
          <xm:sqref>C3</xm:sqref>
        </x14:dataValidation>
        <x14:dataValidation type="list" allowBlank="1" showInputMessage="1" showErrorMessage="1" xr:uid="{00000000-0002-0000-0A00-000001000000}">
          <x14:formula1>
            <xm:f>Parameter!$A$11:$A$17</xm:f>
          </x14:formula1>
          <xm:sqref>B3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"/>
  <dimension ref="A1:AO11"/>
  <sheetViews>
    <sheetView workbookViewId="0">
      <selection activeCell="C8" sqref="C8"/>
    </sheetView>
  </sheetViews>
  <sheetFormatPr defaultRowHeight="15" x14ac:dyDescent="0.25"/>
  <cols>
    <col min="1" max="1" width="32.85546875" bestFit="1" customWidth="1"/>
    <col min="2" max="2" width="9.5703125" bestFit="1" customWidth="1"/>
    <col min="3" max="3" width="16.5703125" bestFit="1" customWidth="1"/>
    <col min="4" max="4" width="9.5703125" bestFit="1" customWidth="1"/>
    <col min="5" max="5" width="16.5703125" bestFit="1" customWidth="1"/>
    <col min="6" max="6" width="8.42578125" bestFit="1" customWidth="1"/>
    <col min="7" max="7" width="15.42578125" bestFit="1" customWidth="1"/>
    <col min="8" max="8" width="7.28515625" bestFit="1" customWidth="1"/>
    <col min="9" max="9" width="13.7109375" bestFit="1" customWidth="1"/>
    <col min="10" max="10" width="7.28515625" bestFit="1" customWidth="1"/>
    <col min="11" max="11" width="15.42578125" bestFit="1" customWidth="1"/>
    <col min="12" max="12" width="9.5703125" bestFit="1" customWidth="1"/>
    <col min="13" max="13" width="16.5703125" bestFit="1" customWidth="1"/>
    <col min="14" max="14" width="8.42578125" bestFit="1" customWidth="1"/>
    <col min="15" max="15" width="16.5703125" bestFit="1" customWidth="1"/>
    <col min="16" max="16" width="7.28515625" bestFit="1" customWidth="1"/>
    <col min="17" max="17" width="16.5703125" bestFit="1" customWidth="1"/>
    <col min="18" max="18" width="7.28515625" bestFit="1" customWidth="1"/>
    <col min="19" max="19" width="15.42578125" bestFit="1" customWidth="1"/>
    <col min="20" max="20" width="5.140625" bestFit="1" customWidth="1"/>
    <col min="21" max="21" width="13.7109375" bestFit="1" customWidth="1"/>
    <col min="22" max="22" width="7.28515625" bestFit="1" customWidth="1"/>
    <col min="23" max="23" width="13.7109375" bestFit="1" customWidth="1"/>
    <col min="24" max="24" width="8.42578125" bestFit="1" customWidth="1"/>
    <col min="25" max="25" width="16.5703125" bestFit="1" customWidth="1"/>
    <col min="26" max="26" width="8.42578125" bestFit="1" customWidth="1"/>
    <col min="27" max="27" width="13.7109375" bestFit="1" customWidth="1"/>
    <col min="28" max="28" width="7.28515625" bestFit="1" customWidth="1"/>
    <col min="29" max="29" width="13.7109375" bestFit="1" customWidth="1"/>
    <col min="30" max="30" width="7.28515625" bestFit="1" customWidth="1"/>
    <col min="31" max="31" width="15.42578125" bestFit="1" customWidth="1"/>
    <col min="32" max="32" width="7.28515625" bestFit="1" customWidth="1"/>
    <col min="33" max="33" width="15.42578125" bestFit="1" customWidth="1"/>
    <col min="34" max="34" width="5.5703125" bestFit="1" customWidth="1"/>
    <col min="35" max="35" width="13.7109375" bestFit="1" customWidth="1"/>
    <col min="36" max="36" width="8.42578125" bestFit="1" customWidth="1"/>
    <col min="37" max="37" width="15.42578125" bestFit="1" customWidth="1"/>
    <col min="38" max="38" width="9.5703125" bestFit="1" customWidth="1"/>
    <col min="39" max="39" width="17.85546875" bestFit="1" customWidth="1"/>
    <col min="40" max="40" width="9.5703125" bestFit="1" customWidth="1"/>
    <col min="41" max="41" width="16.5703125" bestFit="1" customWidth="1"/>
  </cols>
  <sheetData>
    <row r="1" spans="1:41" ht="135" x14ac:dyDescent="0.25">
      <c r="A1" t="s">
        <v>139</v>
      </c>
      <c r="B1" s="10" t="s">
        <v>62</v>
      </c>
      <c r="C1" s="10" t="s">
        <v>63</v>
      </c>
      <c r="D1" s="10" t="s">
        <v>64</v>
      </c>
      <c r="E1" s="10" t="s">
        <v>65</v>
      </c>
      <c r="F1" s="10" t="s">
        <v>66</v>
      </c>
      <c r="G1" s="10" t="s">
        <v>67</v>
      </c>
      <c r="H1" s="10" t="s">
        <v>68</v>
      </c>
      <c r="I1" s="10" t="s">
        <v>69</v>
      </c>
      <c r="J1" s="10" t="s">
        <v>70</v>
      </c>
      <c r="K1" s="10" t="s">
        <v>71</v>
      </c>
      <c r="L1" s="10" t="s">
        <v>72</v>
      </c>
      <c r="M1" s="10" t="s">
        <v>73</v>
      </c>
      <c r="N1" s="10" t="s">
        <v>74</v>
      </c>
      <c r="O1" s="10" t="s">
        <v>75</v>
      </c>
      <c r="P1" s="10" t="s">
        <v>76</v>
      </c>
      <c r="Q1" s="10" t="s">
        <v>77</v>
      </c>
      <c r="R1" s="10" t="s">
        <v>78</v>
      </c>
      <c r="S1" s="10" t="s">
        <v>79</v>
      </c>
      <c r="T1" s="10" t="s">
        <v>80</v>
      </c>
      <c r="U1" s="10" t="s">
        <v>81</v>
      </c>
      <c r="V1" s="10" t="s">
        <v>82</v>
      </c>
      <c r="W1" s="10" t="s">
        <v>83</v>
      </c>
      <c r="X1" s="10" t="s">
        <v>84</v>
      </c>
      <c r="Y1" s="10" t="s">
        <v>85</v>
      </c>
      <c r="Z1" s="10" t="s">
        <v>86</v>
      </c>
      <c r="AA1" s="10" t="s">
        <v>87</v>
      </c>
      <c r="AB1" s="10" t="s">
        <v>88</v>
      </c>
      <c r="AC1" s="10" t="s">
        <v>89</v>
      </c>
      <c r="AD1" s="10" t="s">
        <v>90</v>
      </c>
      <c r="AE1" s="10" t="s">
        <v>91</v>
      </c>
      <c r="AF1" s="10" t="s">
        <v>92</v>
      </c>
      <c r="AG1" s="10" t="s">
        <v>93</v>
      </c>
      <c r="AH1" s="10" t="s">
        <v>94</v>
      </c>
      <c r="AI1" s="10" t="s">
        <v>95</v>
      </c>
      <c r="AJ1" s="10" t="s">
        <v>96</v>
      </c>
      <c r="AK1" s="10" t="s">
        <v>97</v>
      </c>
      <c r="AL1" s="10" t="s">
        <v>98</v>
      </c>
      <c r="AM1" s="10" t="s">
        <v>99</v>
      </c>
      <c r="AN1" s="10" t="s">
        <v>100</v>
      </c>
      <c r="AO1" s="10" t="s">
        <v>101</v>
      </c>
    </row>
    <row r="2" spans="1:41" ht="18.75" x14ac:dyDescent="0.3">
      <c r="A2" s="23" t="s">
        <v>135</v>
      </c>
      <c r="B2" s="13">
        <f>SUM(B3:B6)</f>
        <v>303364</v>
      </c>
      <c r="C2" s="13">
        <f t="shared" ref="C2:K2" si="0">SUM(C3:C6)</f>
        <v>43312859635</v>
      </c>
      <c r="D2" s="13">
        <f t="shared" si="0"/>
        <v>100130</v>
      </c>
      <c r="E2" s="13">
        <f t="shared" si="0"/>
        <v>13910319241</v>
      </c>
      <c r="F2" s="13">
        <f t="shared" si="0"/>
        <v>69696</v>
      </c>
      <c r="G2" s="13">
        <f t="shared" si="0"/>
        <v>8887273630</v>
      </c>
      <c r="H2" s="13">
        <f t="shared" si="0"/>
        <v>1498</v>
      </c>
      <c r="I2" s="13">
        <f t="shared" si="0"/>
        <v>256526266</v>
      </c>
      <c r="J2" s="13">
        <f t="shared" si="0"/>
        <v>1949</v>
      </c>
      <c r="K2" s="13">
        <f t="shared" si="0"/>
        <v>2127591614</v>
      </c>
      <c r="L2" s="1">
        <f t="shared" ref="L2:M6" si="1">SUM(B2,D2,H2,J2)</f>
        <v>406941</v>
      </c>
      <c r="M2" s="1">
        <f t="shared" si="1"/>
        <v>59607296756</v>
      </c>
      <c r="N2" s="13">
        <f t="shared" ref="N2:W2" si="2">SUM(N3:N6)</f>
        <v>55705</v>
      </c>
      <c r="O2" s="13">
        <f t="shared" si="2"/>
        <v>18309928807</v>
      </c>
      <c r="P2" s="13">
        <f t="shared" si="2"/>
        <v>1771</v>
      </c>
      <c r="Q2" s="13">
        <f t="shared" si="2"/>
        <v>10383401017</v>
      </c>
      <c r="R2" s="13">
        <f t="shared" si="2"/>
        <v>178</v>
      </c>
      <c r="S2" s="13">
        <f t="shared" si="2"/>
        <v>4793454686</v>
      </c>
      <c r="T2" s="13">
        <f t="shared" si="2"/>
        <v>5</v>
      </c>
      <c r="U2" s="13">
        <f t="shared" si="2"/>
        <v>142865850</v>
      </c>
      <c r="V2" s="13">
        <f t="shared" si="2"/>
        <v>1820</v>
      </c>
      <c r="W2" s="13">
        <f t="shared" si="2"/>
        <v>319771000</v>
      </c>
      <c r="X2" s="1">
        <f t="shared" ref="X2:Y6" si="3">SUM(N2,P2,R2,T2,V2)</f>
        <v>59479</v>
      </c>
      <c r="Y2" s="1">
        <f t="shared" si="3"/>
        <v>33949421360</v>
      </c>
      <c r="Z2" s="13">
        <f t="shared" ref="Z2:AK2" si="4">SUM(Z3:Z6)</f>
        <v>165</v>
      </c>
      <c r="AA2" s="13">
        <f t="shared" si="4"/>
        <v>200000000</v>
      </c>
      <c r="AB2" s="13">
        <f t="shared" si="4"/>
        <v>2273</v>
      </c>
      <c r="AC2" s="13">
        <f t="shared" si="4"/>
        <v>440000000</v>
      </c>
      <c r="AD2" s="13">
        <f t="shared" si="4"/>
        <v>3322</v>
      </c>
      <c r="AE2" s="13">
        <f t="shared" si="4"/>
        <v>1057232442</v>
      </c>
      <c r="AF2" s="13">
        <f t="shared" si="4"/>
        <v>259</v>
      </c>
      <c r="AG2" s="13">
        <f t="shared" si="4"/>
        <v>52009850</v>
      </c>
      <c r="AH2" s="13">
        <f t="shared" si="4"/>
        <v>168</v>
      </c>
      <c r="AI2" s="13">
        <f t="shared" si="4"/>
        <v>100000000</v>
      </c>
      <c r="AJ2" s="13">
        <f t="shared" si="4"/>
        <v>34562</v>
      </c>
      <c r="AK2" s="13">
        <f t="shared" si="4"/>
        <v>2765650594</v>
      </c>
      <c r="AL2" s="1">
        <f t="shared" ref="AL2:AM6" si="5">SUM(L2,X2,Z2,AB2,AD2,AF2,AH2,AJ2)</f>
        <v>507169</v>
      </c>
      <c r="AM2" s="11">
        <f t="shared" si="5"/>
        <v>98171611002</v>
      </c>
      <c r="AN2" s="13">
        <v>394833</v>
      </c>
      <c r="AO2" s="13">
        <v>47259245338</v>
      </c>
    </row>
    <row r="3" spans="1:41" ht="18.75" x14ac:dyDescent="0.3">
      <c r="A3" s="12" t="s">
        <v>125</v>
      </c>
      <c r="B3" s="14">
        <v>78225</v>
      </c>
      <c r="C3" s="14">
        <v>9838625818</v>
      </c>
      <c r="D3" s="14">
        <v>27803</v>
      </c>
      <c r="E3" s="14">
        <v>3438351077</v>
      </c>
      <c r="F3" s="14">
        <v>15019</v>
      </c>
      <c r="G3" s="14">
        <v>1683873342</v>
      </c>
      <c r="H3" s="14">
        <v>40</v>
      </c>
      <c r="I3" s="14">
        <v>8071490</v>
      </c>
      <c r="J3" s="14">
        <v>66</v>
      </c>
      <c r="K3" s="14">
        <v>50069946</v>
      </c>
      <c r="L3" s="1">
        <f t="shared" si="1"/>
        <v>106134</v>
      </c>
      <c r="M3" s="1">
        <f t="shared" si="1"/>
        <v>13335118331</v>
      </c>
      <c r="N3" s="14">
        <v>8408</v>
      </c>
      <c r="O3" s="14">
        <v>2283217709</v>
      </c>
      <c r="P3" s="14">
        <v>161</v>
      </c>
      <c r="Q3" s="14">
        <v>1032923399</v>
      </c>
      <c r="R3" s="14">
        <v>9</v>
      </c>
      <c r="S3" s="14">
        <v>86961000</v>
      </c>
      <c r="T3" s="14">
        <v>1</v>
      </c>
      <c r="U3" s="14">
        <v>500000</v>
      </c>
      <c r="V3" s="14">
        <v>97</v>
      </c>
      <c r="W3" s="14">
        <v>136587</v>
      </c>
      <c r="X3" s="1">
        <f t="shared" si="3"/>
        <v>8676</v>
      </c>
      <c r="Y3" s="1">
        <f t="shared" si="3"/>
        <v>3403738695</v>
      </c>
      <c r="Z3" s="14">
        <v>38</v>
      </c>
      <c r="AA3" s="14">
        <v>34731922</v>
      </c>
      <c r="AB3" s="14">
        <v>360</v>
      </c>
      <c r="AC3" s="14">
        <v>52229959</v>
      </c>
      <c r="AD3" s="14">
        <v>169</v>
      </c>
      <c r="AE3" s="14">
        <v>127233867</v>
      </c>
      <c r="AF3" s="14">
        <v>0</v>
      </c>
      <c r="AG3" s="14">
        <v>0</v>
      </c>
      <c r="AH3" s="14">
        <v>45</v>
      </c>
      <c r="AI3" s="14">
        <v>17365961</v>
      </c>
      <c r="AJ3" s="14">
        <v>3174</v>
      </c>
      <c r="AK3" s="14">
        <v>346571016</v>
      </c>
      <c r="AL3" s="1">
        <f t="shared" si="5"/>
        <v>118596</v>
      </c>
      <c r="AM3" s="1">
        <f t="shared" si="5"/>
        <v>17316989751</v>
      </c>
      <c r="AN3" s="14">
        <v>95288</v>
      </c>
      <c r="AO3" s="14">
        <v>10749632687</v>
      </c>
    </row>
    <row r="4" spans="1:41" ht="18.75" x14ac:dyDescent="0.3">
      <c r="A4" s="12" t="s">
        <v>126</v>
      </c>
      <c r="B4" s="14">
        <v>11944</v>
      </c>
      <c r="C4" s="14">
        <v>2349729548</v>
      </c>
      <c r="D4" s="14">
        <v>2382</v>
      </c>
      <c r="E4" s="14">
        <v>320673656</v>
      </c>
      <c r="F4" s="14">
        <v>3126</v>
      </c>
      <c r="G4" s="14">
        <v>475598742</v>
      </c>
      <c r="H4" s="14">
        <v>0</v>
      </c>
      <c r="I4" s="14">
        <v>0</v>
      </c>
      <c r="J4" s="14">
        <v>19</v>
      </c>
      <c r="K4" s="14">
        <v>36287425</v>
      </c>
      <c r="L4" s="1">
        <f t="shared" si="1"/>
        <v>14345</v>
      </c>
      <c r="M4" s="1">
        <f t="shared" si="1"/>
        <v>2706690629</v>
      </c>
      <c r="N4" s="14">
        <v>794</v>
      </c>
      <c r="O4" s="14">
        <v>241290258</v>
      </c>
      <c r="P4" s="14">
        <v>19</v>
      </c>
      <c r="Q4" s="14">
        <v>46745490</v>
      </c>
      <c r="R4" s="14">
        <v>0</v>
      </c>
      <c r="S4" s="14">
        <v>0</v>
      </c>
      <c r="T4" s="14">
        <v>0</v>
      </c>
      <c r="U4" s="14">
        <v>0</v>
      </c>
      <c r="V4" s="14">
        <v>291</v>
      </c>
      <c r="W4" s="14">
        <v>6</v>
      </c>
      <c r="X4" s="1">
        <f t="shared" si="3"/>
        <v>1104</v>
      </c>
      <c r="Y4" s="1">
        <f t="shared" si="3"/>
        <v>288035754</v>
      </c>
      <c r="Z4" s="14">
        <v>12</v>
      </c>
      <c r="AA4" s="14">
        <v>6489205</v>
      </c>
      <c r="AB4" s="14">
        <v>243</v>
      </c>
      <c r="AC4" s="14">
        <v>43070125</v>
      </c>
      <c r="AD4" s="14">
        <v>150</v>
      </c>
      <c r="AE4" s="14">
        <v>98588730</v>
      </c>
      <c r="AF4" s="14">
        <v>0</v>
      </c>
      <c r="AG4" s="14">
        <v>0</v>
      </c>
      <c r="AH4" s="14">
        <v>30</v>
      </c>
      <c r="AI4" s="14">
        <v>3244603</v>
      </c>
      <c r="AJ4" s="14">
        <v>498</v>
      </c>
      <c r="AK4" s="14">
        <v>75574597</v>
      </c>
      <c r="AL4" s="1">
        <f t="shared" si="5"/>
        <v>16382</v>
      </c>
      <c r="AM4" s="1">
        <f t="shared" si="5"/>
        <v>3221693643</v>
      </c>
      <c r="AN4" s="14">
        <v>13790</v>
      </c>
      <c r="AO4" s="14">
        <v>2246767617</v>
      </c>
    </row>
    <row r="5" spans="1:41" ht="18.75" x14ac:dyDescent="0.3">
      <c r="A5" s="12" t="s">
        <v>127</v>
      </c>
      <c r="B5" s="14">
        <v>203694</v>
      </c>
      <c r="C5" s="14">
        <v>29369313173</v>
      </c>
      <c r="D5" s="14">
        <v>64634</v>
      </c>
      <c r="E5" s="14">
        <v>9185772705</v>
      </c>
      <c r="F5" s="14">
        <v>50591</v>
      </c>
      <c r="G5" s="14">
        <v>6589585004</v>
      </c>
      <c r="H5" s="14">
        <v>1447</v>
      </c>
      <c r="I5" s="14">
        <v>246519140</v>
      </c>
      <c r="J5" s="14">
        <v>1620</v>
      </c>
      <c r="K5" s="14">
        <v>1971189598</v>
      </c>
      <c r="L5" s="1">
        <f t="shared" si="1"/>
        <v>271395</v>
      </c>
      <c r="M5" s="1">
        <f t="shared" si="1"/>
        <v>40772794616</v>
      </c>
      <c r="N5" s="14">
        <v>44659</v>
      </c>
      <c r="O5" s="14">
        <v>15218379176</v>
      </c>
      <c r="P5" s="14">
        <v>1557</v>
      </c>
      <c r="Q5" s="14">
        <v>9016631375</v>
      </c>
      <c r="R5" s="14">
        <v>167</v>
      </c>
      <c r="S5" s="14">
        <v>4699888445</v>
      </c>
      <c r="T5" s="14">
        <v>4</v>
      </c>
      <c r="U5" s="14">
        <v>142365850</v>
      </c>
      <c r="V5" s="14">
        <v>1432</v>
      </c>
      <c r="W5" s="14">
        <v>319634407</v>
      </c>
      <c r="X5" s="1">
        <f t="shared" si="3"/>
        <v>47819</v>
      </c>
      <c r="Y5" s="1">
        <f t="shared" si="3"/>
        <v>29396899253</v>
      </c>
      <c r="Z5" s="14">
        <v>109</v>
      </c>
      <c r="AA5" s="14">
        <v>151162173</v>
      </c>
      <c r="AB5" s="14">
        <v>1569</v>
      </c>
      <c r="AC5" s="14">
        <v>329994423</v>
      </c>
      <c r="AD5" s="14">
        <v>2976</v>
      </c>
      <c r="AE5" s="14">
        <v>805070395</v>
      </c>
      <c r="AF5" s="14">
        <v>259</v>
      </c>
      <c r="AG5" s="14">
        <v>52009850</v>
      </c>
      <c r="AH5" s="14">
        <v>63</v>
      </c>
      <c r="AI5" s="14">
        <v>75581086</v>
      </c>
      <c r="AJ5" s="14">
        <v>30142</v>
      </c>
      <c r="AK5" s="14">
        <v>2231482624</v>
      </c>
      <c r="AL5" s="1">
        <f t="shared" si="5"/>
        <v>354332</v>
      </c>
      <c r="AM5" s="1">
        <f t="shared" si="5"/>
        <v>73814994420</v>
      </c>
      <c r="AN5" s="14">
        <v>271798</v>
      </c>
      <c r="AO5" s="14">
        <v>32275906983</v>
      </c>
    </row>
    <row r="6" spans="1:41" ht="18.75" x14ac:dyDescent="0.3">
      <c r="A6" s="12" t="s">
        <v>128</v>
      </c>
      <c r="B6" s="14">
        <v>9501</v>
      </c>
      <c r="C6" s="14">
        <v>1755191096</v>
      </c>
      <c r="D6" s="14">
        <v>5311</v>
      </c>
      <c r="E6" s="14">
        <v>965521803</v>
      </c>
      <c r="F6" s="14">
        <v>960</v>
      </c>
      <c r="G6" s="14">
        <v>138216542</v>
      </c>
      <c r="H6" s="14">
        <v>11</v>
      </c>
      <c r="I6" s="14">
        <v>1935636</v>
      </c>
      <c r="J6" s="14">
        <v>244</v>
      </c>
      <c r="K6" s="14">
        <v>70044645</v>
      </c>
      <c r="L6" s="1">
        <f t="shared" si="1"/>
        <v>15067</v>
      </c>
      <c r="M6" s="1">
        <f t="shared" si="1"/>
        <v>2792693180</v>
      </c>
      <c r="N6" s="14">
        <v>1844</v>
      </c>
      <c r="O6" s="14">
        <v>567041664</v>
      </c>
      <c r="P6" s="14">
        <v>34</v>
      </c>
      <c r="Q6" s="14">
        <v>287100753</v>
      </c>
      <c r="R6" s="14">
        <v>2</v>
      </c>
      <c r="S6" s="14">
        <v>6605241</v>
      </c>
      <c r="T6" s="14">
        <v>0</v>
      </c>
      <c r="U6" s="14">
        <v>0</v>
      </c>
      <c r="V6" s="14">
        <v>0</v>
      </c>
      <c r="W6" s="14">
        <v>0</v>
      </c>
      <c r="X6" s="1">
        <f t="shared" si="3"/>
        <v>1880</v>
      </c>
      <c r="Y6" s="1">
        <f t="shared" si="3"/>
        <v>860747658</v>
      </c>
      <c r="Z6" s="14">
        <v>6</v>
      </c>
      <c r="AA6" s="14">
        <v>7616700</v>
      </c>
      <c r="AB6" s="14">
        <v>101</v>
      </c>
      <c r="AC6" s="14">
        <v>14705493</v>
      </c>
      <c r="AD6" s="14">
        <v>27</v>
      </c>
      <c r="AE6" s="14">
        <v>26339450</v>
      </c>
      <c r="AF6" s="14">
        <v>0</v>
      </c>
      <c r="AG6" s="14">
        <v>0</v>
      </c>
      <c r="AH6" s="14">
        <v>30</v>
      </c>
      <c r="AI6" s="14">
        <v>3808350</v>
      </c>
      <c r="AJ6" s="14">
        <v>748</v>
      </c>
      <c r="AK6" s="14">
        <v>112022357</v>
      </c>
      <c r="AL6" s="1">
        <f t="shared" si="5"/>
        <v>17859</v>
      </c>
      <c r="AM6" s="1">
        <f t="shared" si="5"/>
        <v>3817933188</v>
      </c>
      <c r="AN6" s="14">
        <v>13957</v>
      </c>
      <c r="AO6" s="14">
        <v>1986938051</v>
      </c>
    </row>
    <row r="8" spans="1:41" x14ac:dyDescent="0.25"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>
        <v>12</v>
      </c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</row>
    <row r="9" spans="1:4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</row>
    <row r="10" spans="1:41" x14ac:dyDescent="0.25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</row>
    <row r="11" spans="1:41" x14ac:dyDescent="0.25">
      <c r="B11" s="1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" filterMode="1"/>
  <dimension ref="A1:BI259"/>
  <sheetViews>
    <sheetView zoomScale="85" zoomScaleNormal="85" workbookViewId="0">
      <pane xSplit="7" ySplit="13" topLeftCell="Z14" activePane="bottomRight" state="frozen"/>
      <selection pane="topRight" activeCell="H1" sqref="H1"/>
      <selection pane="bottomLeft" activeCell="A14" sqref="A14"/>
      <selection pane="bottomRight" activeCell="Z179" sqref="Z179"/>
    </sheetView>
  </sheetViews>
  <sheetFormatPr defaultRowHeight="15" x14ac:dyDescent="0.25"/>
  <cols>
    <col min="1" max="1" width="12.42578125" bestFit="1" customWidth="1"/>
    <col min="2" max="2" width="22.7109375" bestFit="1" customWidth="1"/>
    <col min="3" max="4" width="23.140625" customWidth="1"/>
    <col min="5" max="5" width="9.5703125" customWidth="1"/>
    <col min="6" max="6" width="6.28515625" customWidth="1"/>
    <col min="7" max="7" width="23.5703125" customWidth="1"/>
    <col min="8" max="8" width="24.28515625" customWidth="1"/>
    <col min="9" max="9" width="25" customWidth="1"/>
    <col min="10" max="60" width="14.7109375" customWidth="1"/>
    <col min="61" max="61" width="50.7109375" customWidth="1"/>
    <col min="62" max="62" width="9.140625" customWidth="1"/>
  </cols>
  <sheetData>
    <row r="1" spans="1:61" s="9" customFormat="1" ht="75" x14ac:dyDescent="0.25">
      <c r="A1" s="9" t="s">
        <v>61</v>
      </c>
      <c r="B1" s="9" t="s">
        <v>142</v>
      </c>
      <c r="C1" s="9" t="s">
        <v>143</v>
      </c>
      <c r="D1" s="9" t="s">
        <v>117</v>
      </c>
      <c r="E1" s="9" t="s">
        <v>129</v>
      </c>
      <c r="F1" s="7" t="s">
        <v>0</v>
      </c>
      <c r="G1" s="7" t="s">
        <v>1</v>
      </c>
      <c r="H1" s="10" t="s">
        <v>62</v>
      </c>
      <c r="I1" s="10" t="s">
        <v>63</v>
      </c>
      <c r="J1" s="10" t="s">
        <v>64</v>
      </c>
      <c r="K1" s="10" t="s">
        <v>65</v>
      </c>
      <c r="L1" s="10" t="s">
        <v>66</v>
      </c>
      <c r="M1" s="10" t="s">
        <v>67</v>
      </c>
      <c r="N1" s="10" t="s">
        <v>68</v>
      </c>
      <c r="O1" s="10" t="s">
        <v>69</v>
      </c>
      <c r="P1" s="10" t="s">
        <v>70</v>
      </c>
      <c r="Q1" s="10" t="s">
        <v>71</v>
      </c>
      <c r="R1" s="10" t="s">
        <v>72</v>
      </c>
      <c r="S1" s="10" t="s">
        <v>73</v>
      </c>
      <c r="T1" s="10" t="s">
        <v>74</v>
      </c>
      <c r="U1" s="10" t="s">
        <v>75</v>
      </c>
      <c r="V1" s="10" t="s">
        <v>76</v>
      </c>
      <c r="W1" s="10" t="s">
        <v>77</v>
      </c>
      <c r="X1" s="10" t="s">
        <v>78</v>
      </c>
      <c r="Y1" s="10" t="s">
        <v>79</v>
      </c>
      <c r="Z1" s="10" t="s">
        <v>80</v>
      </c>
      <c r="AA1" s="10" t="s">
        <v>81</v>
      </c>
      <c r="AB1" s="10" t="s">
        <v>82</v>
      </c>
      <c r="AC1" s="10" t="s">
        <v>83</v>
      </c>
      <c r="AD1" s="10" t="s">
        <v>84</v>
      </c>
      <c r="AE1" s="10" t="s">
        <v>85</v>
      </c>
      <c r="AF1" s="10" t="s">
        <v>86</v>
      </c>
      <c r="AG1" s="10" t="s">
        <v>87</v>
      </c>
      <c r="AH1" s="10" t="s">
        <v>88</v>
      </c>
      <c r="AI1" s="10" t="s">
        <v>89</v>
      </c>
      <c r="AJ1" s="10" t="s">
        <v>90</v>
      </c>
      <c r="AK1" s="10" t="s">
        <v>91</v>
      </c>
      <c r="AL1" s="10" t="s">
        <v>92</v>
      </c>
      <c r="AM1" s="10" t="s">
        <v>93</v>
      </c>
      <c r="AN1" s="10" t="s">
        <v>94</v>
      </c>
      <c r="AO1" s="10" t="s">
        <v>95</v>
      </c>
      <c r="AP1" s="10" t="s">
        <v>96</v>
      </c>
      <c r="AQ1" s="10" t="s">
        <v>97</v>
      </c>
      <c r="AR1" s="10" t="s">
        <v>98</v>
      </c>
      <c r="AS1" s="10" t="s">
        <v>99</v>
      </c>
      <c r="AT1" s="10" t="s">
        <v>100</v>
      </c>
      <c r="AU1" s="10" t="s">
        <v>101</v>
      </c>
      <c r="AV1" s="10" t="s">
        <v>102</v>
      </c>
      <c r="AW1" s="10" t="s">
        <v>103</v>
      </c>
      <c r="AX1" s="10" t="s">
        <v>104</v>
      </c>
      <c r="AY1" s="10" t="s">
        <v>105</v>
      </c>
      <c r="AZ1" s="10" t="s">
        <v>106</v>
      </c>
      <c r="BA1" s="10" t="s">
        <v>107</v>
      </c>
      <c r="BB1" s="10" t="s">
        <v>108</v>
      </c>
      <c r="BC1" s="10" t="s">
        <v>109</v>
      </c>
      <c r="BD1" s="10" t="s">
        <v>110</v>
      </c>
      <c r="BE1" s="10" t="s">
        <v>111</v>
      </c>
      <c r="BF1" s="10" t="s">
        <v>112</v>
      </c>
      <c r="BG1" s="10" t="s">
        <v>113</v>
      </c>
      <c r="BH1" s="10" t="s">
        <v>114</v>
      </c>
      <c r="BI1" s="10" t="s">
        <v>115</v>
      </c>
    </row>
    <row r="2" spans="1:61" s="2" customFormat="1" ht="15.75" hidden="1" x14ac:dyDescent="0.25">
      <c r="A2" s="2" t="s">
        <v>57</v>
      </c>
      <c r="B2" s="2" t="s">
        <v>57</v>
      </c>
      <c r="C2" s="2" t="str">
        <f>A2&amp;"-"&amp;B2&amp;G2</f>
        <v>Karaikal-KaraikalBANK OF BARODA</v>
      </c>
      <c r="D2" s="2" t="s">
        <v>118</v>
      </c>
      <c r="E2" s="2">
        <v>1</v>
      </c>
      <c r="F2" s="1">
        <v>1</v>
      </c>
      <c r="G2" s="1" t="s">
        <v>2</v>
      </c>
      <c r="H2" s="1">
        <v>344</v>
      </c>
      <c r="I2" s="1">
        <v>44923000</v>
      </c>
      <c r="J2" s="1">
        <v>1599</v>
      </c>
      <c r="K2" s="1">
        <v>203465000</v>
      </c>
      <c r="L2" s="1">
        <v>2</v>
      </c>
      <c r="M2" s="1">
        <v>460000</v>
      </c>
      <c r="N2" s="1">
        <v>0</v>
      </c>
      <c r="O2" s="1">
        <v>0</v>
      </c>
      <c r="P2" s="1">
        <v>2</v>
      </c>
      <c r="Q2" s="1">
        <v>326651</v>
      </c>
      <c r="R2" s="1">
        <v>1945</v>
      </c>
      <c r="S2" s="1">
        <v>248714651</v>
      </c>
      <c r="T2" s="1">
        <v>26</v>
      </c>
      <c r="U2" s="1">
        <v>21816264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  <c r="AC2" s="1">
        <v>0</v>
      </c>
      <c r="AD2" s="1">
        <v>26</v>
      </c>
      <c r="AE2" s="1">
        <v>21816264</v>
      </c>
      <c r="AF2" s="1">
        <v>1</v>
      </c>
      <c r="AG2" s="1">
        <v>650000</v>
      </c>
      <c r="AH2" s="1">
        <v>4</v>
      </c>
      <c r="AI2" s="1">
        <v>312445</v>
      </c>
      <c r="AJ2" s="1">
        <v>4</v>
      </c>
      <c r="AK2" s="1">
        <v>4696000</v>
      </c>
      <c r="AL2" s="1">
        <v>0</v>
      </c>
      <c r="AM2" s="1">
        <v>0</v>
      </c>
      <c r="AN2" s="1">
        <v>1</v>
      </c>
      <c r="AO2" s="1">
        <v>650000</v>
      </c>
      <c r="AP2" s="1">
        <v>0</v>
      </c>
      <c r="AQ2" s="1">
        <v>0</v>
      </c>
      <c r="AR2" s="1">
        <v>1979</v>
      </c>
      <c r="AS2" s="1">
        <v>275539360</v>
      </c>
      <c r="AT2" s="1">
        <v>1615</v>
      </c>
      <c r="AU2" s="1">
        <v>192659151</v>
      </c>
      <c r="AV2" s="1">
        <v>0</v>
      </c>
      <c r="AW2" s="1">
        <v>0</v>
      </c>
      <c r="AX2" s="1">
        <v>0</v>
      </c>
      <c r="AY2" s="1">
        <v>0</v>
      </c>
      <c r="AZ2" s="1">
        <v>5</v>
      </c>
      <c r="BA2" s="1">
        <v>8072880</v>
      </c>
      <c r="BB2" s="1">
        <v>134</v>
      </c>
      <c r="BC2" s="1">
        <v>21269731</v>
      </c>
      <c r="BD2" s="1">
        <v>34</v>
      </c>
      <c r="BE2" s="1">
        <v>30768835</v>
      </c>
      <c r="BF2" s="1">
        <v>173</v>
      </c>
      <c r="BG2" s="1">
        <v>60111446</v>
      </c>
      <c r="BH2" s="1">
        <v>2152</v>
      </c>
      <c r="BI2" s="1">
        <v>335650806</v>
      </c>
    </row>
    <row r="3" spans="1:61" s="2" customFormat="1" ht="15.75" hidden="1" x14ac:dyDescent="0.25">
      <c r="A3" s="2" t="s">
        <v>57</v>
      </c>
      <c r="B3" s="2" t="s">
        <v>57</v>
      </c>
      <c r="C3" s="2" t="str">
        <f t="shared" ref="C3:C66" si="0">A3&amp;"-"&amp;B3&amp;G3</f>
        <v>Karaikal-KaraikalBANK OF INDIA</v>
      </c>
      <c r="D3" s="2" t="s">
        <v>118</v>
      </c>
      <c r="E3" s="2">
        <v>2</v>
      </c>
      <c r="F3" s="1">
        <v>2</v>
      </c>
      <c r="G3" s="1" t="s">
        <v>3</v>
      </c>
      <c r="H3" s="1">
        <v>36</v>
      </c>
      <c r="I3" s="1">
        <v>2346255.37</v>
      </c>
      <c r="J3" s="1">
        <v>2956</v>
      </c>
      <c r="K3" s="1">
        <v>421262494.57999998</v>
      </c>
      <c r="L3" s="1">
        <v>23</v>
      </c>
      <c r="M3" s="1">
        <v>1886894.58</v>
      </c>
      <c r="N3" s="1">
        <v>0</v>
      </c>
      <c r="O3" s="1">
        <v>0</v>
      </c>
      <c r="P3" s="1">
        <v>41</v>
      </c>
      <c r="Q3" s="1">
        <v>39921661.43</v>
      </c>
      <c r="R3" s="1">
        <v>3033</v>
      </c>
      <c r="S3" s="1">
        <v>463530411.38</v>
      </c>
      <c r="T3" s="1">
        <v>133</v>
      </c>
      <c r="U3" s="1">
        <v>86535808.290000007</v>
      </c>
      <c r="V3" s="1">
        <v>3</v>
      </c>
      <c r="W3" s="1">
        <v>21672929.629999999</v>
      </c>
      <c r="X3" s="1">
        <v>1</v>
      </c>
      <c r="Y3" s="1">
        <v>500000</v>
      </c>
      <c r="Z3" s="1">
        <v>0</v>
      </c>
      <c r="AA3" s="1">
        <v>0</v>
      </c>
      <c r="AB3" s="1">
        <v>0</v>
      </c>
      <c r="AC3" s="1">
        <v>0</v>
      </c>
      <c r="AD3" s="1">
        <v>137</v>
      </c>
      <c r="AE3" s="1">
        <v>108708737.92</v>
      </c>
      <c r="AF3" s="1">
        <v>2</v>
      </c>
      <c r="AG3" s="1">
        <v>1300000</v>
      </c>
      <c r="AH3" s="1">
        <v>16</v>
      </c>
      <c r="AI3" s="1">
        <v>1337146</v>
      </c>
      <c r="AJ3" s="1">
        <v>8</v>
      </c>
      <c r="AK3" s="1">
        <v>6457000</v>
      </c>
      <c r="AL3" s="1">
        <v>0</v>
      </c>
      <c r="AM3" s="1">
        <v>0</v>
      </c>
      <c r="AN3" s="1">
        <v>2</v>
      </c>
      <c r="AO3" s="1">
        <v>1300000</v>
      </c>
      <c r="AP3" s="1">
        <v>0</v>
      </c>
      <c r="AQ3" s="1">
        <v>0</v>
      </c>
      <c r="AR3" s="1">
        <v>3194</v>
      </c>
      <c r="AS3" s="1">
        <v>580033295.29999995</v>
      </c>
      <c r="AT3" s="1">
        <v>2842</v>
      </c>
      <c r="AU3" s="1">
        <v>441202082.94999999</v>
      </c>
      <c r="AV3" s="1">
        <v>0</v>
      </c>
      <c r="AW3" s="1">
        <v>0</v>
      </c>
      <c r="AX3" s="1">
        <v>2</v>
      </c>
      <c r="AY3" s="1">
        <v>3130867</v>
      </c>
      <c r="AZ3" s="1">
        <v>14</v>
      </c>
      <c r="BA3" s="1">
        <v>44619144</v>
      </c>
      <c r="BB3" s="1">
        <v>52</v>
      </c>
      <c r="BC3" s="1">
        <v>18768000</v>
      </c>
      <c r="BD3" s="1">
        <v>72</v>
      </c>
      <c r="BE3" s="1">
        <v>57887417</v>
      </c>
      <c r="BF3" s="1">
        <v>140</v>
      </c>
      <c r="BG3" s="1">
        <v>124405428</v>
      </c>
      <c r="BH3" s="1">
        <v>3334</v>
      </c>
      <c r="BI3" s="1">
        <v>704438723.29999995</v>
      </c>
    </row>
    <row r="4" spans="1:61" s="2" customFormat="1" ht="15.75" hidden="1" x14ac:dyDescent="0.25">
      <c r="A4" s="2" t="s">
        <v>57</v>
      </c>
      <c r="B4" s="2" t="s">
        <v>57</v>
      </c>
      <c r="C4" s="2" t="str">
        <f t="shared" si="0"/>
        <v>Karaikal-KaraikalBANK OF MAHARASHTRA</v>
      </c>
      <c r="D4" s="2" t="s">
        <v>118</v>
      </c>
      <c r="E4" s="2">
        <v>1</v>
      </c>
      <c r="F4" s="1">
        <v>3</v>
      </c>
      <c r="G4" s="1" t="s">
        <v>4</v>
      </c>
      <c r="H4" s="1">
        <v>105</v>
      </c>
      <c r="I4" s="1">
        <v>2514000</v>
      </c>
      <c r="J4" s="1">
        <v>902</v>
      </c>
      <c r="K4" s="1">
        <v>223294700</v>
      </c>
      <c r="L4" s="1">
        <v>5</v>
      </c>
      <c r="M4" s="1">
        <v>2778000</v>
      </c>
      <c r="N4" s="1">
        <v>18</v>
      </c>
      <c r="O4" s="1">
        <v>4840000</v>
      </c>
      <c r="P4" s="1">
        <v>7</v>
      </c>
      <c r="Q4" s="1">
        <v>1819500</v>
      </c>
      <c r="R4" s="1">
        <v>1032</v>
      </c>
      <c r="S4" s="1">
        <v>232468200</v>
      </c>
      <c r="T4" s="1">
        <v>178</v>
      </c>
      <c r="U4" s="1">
        <v>6227000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178</v>
      </c>
      <c r="AE4" s="1">
        <v>6227000</v>
      </c>
      <c r="AF4" s="1">
        <v>1</v>
      </c>
      <c r="AG4" s="1">
        <v>650000</v>
      </c>
      <c r="AH4" s="1">
        <v>6</v>
      </c>
      <c r="AI4" s="1">
        <v>1053423</v>
      </c>
      <c r="AJ4" s="1">
        <v>10</v>
      </c>
      <c r="AK4" s="1">
        <v>9482347</v>
      </c>
      <c r="AL4" s="1">
        <v>0</v>
      </c>
      <c r="AM4" s="1">
        <v>0</v>
      </c>
      <c r="AN4" s="1">
        <v>1</v>
      </c>
      <c r="AO4" s="1">
        <v>900000</v>
      </c>
      <c r="AP4" s="1">
        <v>925</v>
      </c>
      <c r="AQ4" s="1">
        <v>199867500</v>
      </c>
      <c r="AR4" s="1">
        <v>2151</v>
      </c>
      <c r="AS4" s="1">
        <v>449098470</v>
      </c>
      <c r="AT4" s="1">
        <v>489</v>
      </c>
      <c r="AU4" s="1">
        <v>48767423</v>
      </c>
      <c r="AV4" s="1">
        <v>0</v>
      </c>
      <c r="AW4" s="1">
        <v>0</v>
      </c>
      <c r="AX4" s="1">
        <v>1</v>
      </c>
      <c r="AY4" s="1">
        <v>3000000</v>
      </c>
      <c r="AZ4" s="1">
        <v>8</v>
      </c>
      <c r="BA4" s="1">
        <v>21371423</v>
      </c>
      <c r="BB4" s="1">
        <v>25</v>
      </c>
      <c r="BC4" s="1">
        <v>29376000</v>
      </c>
      <c r="BD4" s="1">
        <v>23</v>
      </c>
      <c r="BE4" s="1">
        <v>36716688</v>
      </c>
      <c r="BF4" s="1">
        <v>57</v>
      </c>
      <c r="BG4" s="1">
        <v>90464111</v>
      </c>
      <c r="BH4" s="1">
        <v>2208</v>
      </c>
      <c r="BI4" s="1">
        <v>539562581</v>
      </c>
    </row>
    <row r="5" spans="1:61" s="2" customFormat="1" ht="15.75" hidden="1" x14ac:dyDescent="0.25">
      <c r="A5" s="2" t="s">
        <v>57</v>
      </c>
      <c r="B5" s="2" t="s">
        <v>57</v>
      </c>
      <c r="C5" s="2" t="str">
        <f t="shared" si="0"/>
        <v>Karaikal-KaraikalCANARA BANK</v>
      </c>
      <c r="D5" s="2" t="s">
        <v>118</v>
      </c>
      <c r="E5" s="2">
        <v>3</v>
      </c>
      <c r="F5" s="1">
        <v>4</v>
      </c>
      <c r="G5" s="1" t="s">
        <v>5</v>
      </c>
      <c r="H5" s="1">
        <v>10777</v>
      </c>
      <c r="I5" s="1">
        <v>1308284145.3599999</v>
      </c>
      <c r="J5" s="1">
        <v>75</v>
      </c>
      <c r="K5" s="1">
        <v>34265000</v>
      </c>
      <c r="L5" s="1">
        <v>24</v>
      </c>
      <c r="M5" s="1">
        <v>7322000</v>
      </c>
      <c r="N5" s="1">
        <v>0</v>
      </c>
      <c r="O5" s="1">
        <v>0</v>
      </c>
      <c r="P5" s="1">
        <v>1</v>
      </c>
      <c r="Q5" s="1">
        <v>100000</v>
      </c>
      <c r="R5" s="1">
        <v>10853</v>
      </c>
      <c r="S5" s="1">
        <v>1342649145.3599999</v>
      </c>
      <c r="T5" s="1">
        <v>156</v>
      </c>
      <c r="U5" s="1">
        <v>102152000</v>
      </c>
      <c r="V5" s="1">
        <v>8</v>
      </c>
      <c r="W5" s="1">
        <v>45250000</v>
      </c>
      <c r="X5" s="1">
        <v>0</v>
      </c>
      <c r="Y5" s="1">
        <v>0</v>
      </c>
      <c r="Z5" s="1">
        <v>0</v>
      </c>
      <c r="AA5" s="1">
        <v>0</v>
      </c>
      <c r="AB5" s="1">
        <v>3</v>
      </c>
      <c r="AC5" s="1">
        <v>6401</v>
      </c>
      <c r="AD5" s="1">
        <v>167</v>
      </c>
      <c r="AE5" s="1">
        <v>147408401</v>
      </c>
      <c r="AF5" s="1">
        <v>3</v>
      </c>
      <c r="AG5" s="1">
        <v>1950000</v>
      </c>
      <c r="AH5" s="1">
        <v>27</v>
      </c>
      <c r="AI5" s="1">
        <v>3587761</v>
      </c>
      <c r="AJ5" s="1">
        <v>7</v>
      </c>
      <c r="AK5" s="1">
        <v>8125000</v>
      </c>
      <c r="AL5" s="1">
        <v>0</v>
      </c>
      <c r="AM5" s="1">
        <v>0</v>
      </c>
      <c r="AN5" s="1">
        <v>3</v>
      </c>
      <c r="AO5" s="1">
        <v>1950000</v>
      </c>
      <c r="AP5" s="1">
        <v>1</v>
      </c>
      <c r="AQ5" s="1">
        <v>50000</v>
      </c>
      <c r="AR5" s="1">
        <v>11055</v>
      </c>
      <c r="AS5" s="1">
        <v>1501820307.3599999</v>
      </c>
      <c r="AT5" s="1">
        <v>3553</v>
      </c>
      <c r="AU5" s="1">
        <v>457458596.82999998</v>
      </c>
      <c r="AV5" s="1">
        <v>0</v>
      </c>
      <c r="AW5" s="1">
        <v>0</v>
      </c>
      <c r="AX5" s="1">
        <v>1</v>
      </c>
      <c r="AY5" s="1">
        <v>2000000</v>
      </c>
      <c r="AZ5" s="1">
        <v>8</v>
      </c>
      <c r="BA5" s="1">
        <v>15640000</v>
      </c>
      <c r="BB5" s="1">
        <v>169</v>
      </c>
      <c r="BC5" s="1">
        <v>106944338</v>
      </c>
      <c r="BD5" s="1">
        <v>69</v>
      </c>
      <c r="BE5" s="1">
        <v>28812680</v>
      </c>
      <c r="BF5" s="1">
        <v>247</v>
      </c>
      <c r="BG5" s="1">
        <v>153397018</v>
      </c>
      <c r="BH5" s="1">
        <v>11302</v>
      </c>
      <c r="BI5" s="1">
        <v>1655217325.3599999</v>
      </c>
    </row>
    <row r="6" spans="1:61" s="2" customFormat="1" ht="15.75" hidden="1" x14ac:dyDescent="0.25">
      <c r="A6" s="2" t="s">
        <v>57</v>
      </c>
      <c r="B6" s="2" t="s">
        <v>57</v>
      </c>
      <c r="C6" s="2" t="str">
        <f t="shared" si="0"/>
        <v>Karaikal-KaraikalCENTRAL BANK OF INDIA</v>
      </c>
      <c r="D6" s="2" t="s">
        <v>118</v>
      </c>
      <c r="E6" s="2">
        <v>1</v>
      </c>
      <c r="F6" s="1">
        <v>5</v>
      </c>
      <c r="G6" s="1" t="s">
        <v>6</v>
      </c>
      <c r="H6" s="1">
        <v>7</v>
      </c>
      <c r="I6" s="1">
        <v>281018.86</v>
      </c>
      <c r="J6" s="1">
        <v>2909</v>
      </c>
      <c r="K6" s="1">
        <v>475731018.86000001</v>
      </c>
      <c r="L6" s="1">
        <v>2</v>
      </c>
      <c r="M6" s="1">
        <v>4320000</v>
      </c>
      <c r="N6" s="1">
        <v>0</v>
      </c>
      <c r="O6" s="1">
        <v>0</v>
      </c>
      <c r="P6" s="1">
        <v>0</v>
      </c>
      <c r="Q6" s="1">
        <v>0</v>
      </c>
      <c r="R6" s="1">
        <v>2916</v>
      </c>
      <c r="S6" s="1">
        <v>476012037.72000003</v>
      </c>
      <c r="T6" s="1">
        <v>53</v>
      </c>
      <c r="U6" s="1">
        <v>19543704.739999998</v>
      </c>
      <c r="V6" s="1">
        <v>3</v>
      </c>
      <c r="W6" s="1">
        <v>449583.09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56</v>
      </c>
      <c r="AE6" s="1">
        <v>19993287.829999998</v>
      </c>
      <c r="AF6" s="1">
        <v>1</v>
      </c>
      <c r="AG6" s="1">
        <v>650000</v>
      </c>
      <c r="AH6" s="1">
        <v>2</v>
      </c>
      <c r="AI6" s="1">
        <v>129000</v>
      </c>
      <c r="AJ6" s="1">
        <v>8</v>
      </c>
      <c r="AK6" s="1">
        <v>4771062</v>
      </c>
      <c r="AL6" s="1">
        <v>0</v>
      </c>
      <c r="AM6" s="1">
        <v>0</v>
      </c>
      <c r="AN6" s="1">
        <v>1</v>
      </c>
      <c r="AO6" s="1">
        <v>650000</v>
      </c>
      <c r="AP6" s="1">
        <v>0</v>
      </c>
      <c r="AQ6" s="1">
        <v>0</v>
      </c>
      <c r="AR6" s="1">
        <v>2982</v>
      </c>
      <c r="AS6" s="1">
        <v>500905387.55000001</v>
      </c>
      <c r="AT6" s="1">
        <v>2023</v>
      </c>
      <c r="AU6" s="1">
        <v>346682037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72</v>
      </c>
      <c r="BC6" s="1">
        <v>54809257.630000003</v>
      </c>
      <c r="BD6" s="1">
        <v>36</v>
      </c>
      <c r="BE6" s="1">
        <v>217932</v>
      </c>
      <c r="BF6" s="1">
        <v>108</v>
      </c>
      <c r="BG6" s="1">
        <v>55027189.630000003</v>
      </c>
      <c r="BH6" s="1">
        <v>3090</v>
      </c>
      <c r="BI6" s="1">
        <v>555932577.17999995</v>
      </c>
    </row>
    <row r="7" spans="1:61" s="2" customFormat="1" ht="15.75" hidden="1" x14ac:dyDescent="0.25">
      <c r="A7" s="2" t="s">
        <v>57</v>
      </c>
      <c r="B7" s="2" t="s">
        <v>57</v>
      </c>
      <c r="C7" s="2" t="str">
        <f t="shared" si="0"/>
        <v>Karaikal-KaraikalINDIAN BANK</v>
      </c>
      <c r="D7" s="2" t="s">
        <v>118</v>
      </c>
      <c r="E7" s="2">
        <v>7</v>
      </c>
      <c r="F7" s="1">
        <v>6</v>
      </c>
      <c r="G7" s="1" t="s">
        <v>7</v>
      </c>
      <c r="H7" s="1">
        <v>14246</v>
      </c>
      <c r="I7" s="1">
        <v>1602279330</v>
      </c>
      <c r="J7" s="1">
        <v>27</v>
      </c>
      <c r="K7" s="1">
        <v>20627000</v>
      </c>
      <c r="L7" s="1">
        <v>306</v>
      </c>
      <c r="M7" s="1">
        <v>37794000</v>
      </c>
      <c r="N7" s="1">
        <v>0</v>
      </c>
      <c r="O7" s="1">
        <v>0</v>
      </c>
      <c r="P7" s="1">
        <v>1</v>
      </c>
      <c r="Q7" s="1">
        <v>286000</v>
      </c>
      <c r="R7" s="1">
        <v>14274</v>
      </c>
      <c r="S7" s="1">
        <v>1623192330</v>
      </c>
      <c r="T7" s="1">
        <v>321</v>
      </c>
      <c r="U7" s="1">
        <v>239410046</v>
      </c>
      <c r="V7" s="1">
        <v>78</v>
      </c>
      <c r="W7" s="1">
        <v>188486000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399</v>
      </c>
      <c r="AE7" s="1">
        <v>427896046</v>
      </c>
      <c r="AF7" s="1">
        <v>7</v>
      </c>
      <c r="AG7" s="1">
        <v>3050000</v>
      </c>
      <c r="AH7" s="1">
        <v>21</v>
      </c>
      <c r="AI7" s="1">
        <v>4191993</v>
      </c>
      <c r="AJ7" s="1">
        <v>4</v>
      </c>
      <c r="AK7" s="1">
        <v>187000</v>
      </c>
      <c r="AL7" s="1">
        <v>0</v>
      </c>
      <c r="AM7" s="1">
        <v>0</v>
      </c>
      <c r="AN7" s="1">
        <v>7</v>
      </c>
      <c r="AO7" s="1">
        <v>3050000</v>
      </c>
      <c r="AP7" s="1">
        <v>0</v>
      </c>
      <c r="AQ7" s="1">
        <v>0</v>
      </c>
      <c r="AR7" s="1">
        <v>14698</v>
      </c>
      <c r="AS7" s="1">
        <v>2055467369</v>
      </c>
      <c r="AT7" s="1">
        <v>12905</v>
      </c>
      <c r="AU7" s="1">
        <v>1229015230</v>
      </c>
      <c r="AV7" s="1">
        <v>3641</v>
      </c>
      <c r="AW7" s="1">
        <v>387776000</v>
      </c>
      <c r="AX7" s="1">
        <v>4</v>
      </c>
      <c r="AY7" s="1">
        <v>6732166</v>
      </c>
      <c r="AZ7" s="1">
        <v>41</v>
      </c>
      <c r="BA7" s="1">
        <v>47014800</v>
      </c>
      <c r="BB7" s="1">
        <v>609</v>
      </c>
      <c r="BC7" s="1">
        <v>202086445</v>
      </c>
      <c r="BD7" s="1">
        <v>0</v>
      </c>
      <c r="BE7" s="1">
        <v>0</v>
      </c>
      <c r="BF7" s="1">
        <v>4295</v>
      </c>
      <c r="BG7" s="1">
        <v>643609411</v>
      </c>
      <c r="BH7" s="1">
        <v>18993</v>
      </c>
      <c r="BI7" s="1">
        <v>2699076780</v>
      </c>
    </row>
    <row r="8" spans="1:61" s="2" customFormat="1" ht="15.75" hidden="1" x14ac:dyDescent="0.25">
      <c r="A8" s="2" t="s">
        <v>57</v>
      </c>
      <c r="B8" s="2" t="s">
        <v>57</v>
      </c>
      <c r="C8" s="2" t="str">
        <f t="shared" si="0"/>
        <v>Karaikal-KaraikalINDIAN OVERSEAS BANK</v>
      </c>
      <c r="D8" s="2" t="s">
        <v>118</v>
      </c>
      <c r="E8" s="2">
        <v>5</v>
      </c>
      <c r="F8" s="1">
        <v>7</v>
      </c>
      <c r="G8" s="1" t="s">
        <v>8</v>
      </c>
      <c r="H8" s="1">
        <v>3835</v>
      </c>
      <c r="I8" s="1">
        <v>428951550</v>
      </c>
      <c r="J8" s="1">
        <v>1293</v>
      </c>
      <c r="K8" s="1">
        <v>131755900</v>
      </c>
      <c r="L8" s="1">
        <v>484</v>
      </c>
      <c r="M8" s="1">
        <v>90198038.730000004</v>
      </c>
      <c r="N8" s="1">
        <v>7</v>
      </c>
      <c r="O8" s="1">
        <v>251500</v>
      </c>
      <c r="P8" s="1">
        <v>0</v>
      </c>
      <c r="Q8" s="1">
        <v>0</v>
      </c>
      <c r="R8" s="1">
        <v>5135</v>
      </c>
      <c r="S8" s="1">
        <v>560958950</v>
      </c>
      <c r="T8" s="1">
        <v>2141</v>
      </c>
      <c r="U8" s="1">
        <v>136089073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2141</v>
      </c>
      <c r="AE8" s="1">
        <v>136089073</v>
      </c>
      <c r="AF8" s="1">
        <v>5</v>
      </c>
      <c r="AG8" s="1">
        <v>2850000</v>
      </c>
      <c r="AH8" s="1">
        <v>29</v>
      </c>
      <c r="AI8" s="1">
        <v>1377827</v>
      </c>
      <c r="AJ8" s="1">
        <v>2</v>
      </c>
      <c r="AK8" s="1">
        <v>890000</v>
      </c>
      <c r="AL8" s="1">
        <v>0</v>
      </c>
      <c r="AM8" s="1">
        <v>0</v>
      </c>
      <c r="AN8" s="1">
        <v>5</v>
      </c>
      <c r="AO8" s="1">
        <v>2850000</v>
      </c>
      <c r="AP8" s="1">
        <v>2</v>
      </c>
      <c r="AQ8" s="1">
        <v>37000</v>
      </c>
      <c r="AR8" s="1">
        <v>7309</v>
      </c>
      <c r="AS8" s="1">
        <v>699352850</v>
      </c>
      <c r="AT8" s="1">
        <v>6287</v>
      </c>
      <c r="AU8" s="1">
        <v>599396626</v>
      </c>
      <c r="AV8" s="1">
        <v>11</v>
      </c>
      <c r="AW8" s="1">
        <v>855000</v>
      </c>
      <c r="AX8" s="1">
        <v>0</v>
      </c>
      <c r="AY8" s="1">
        <v>0</v>
      </c>
      <c r="AZ8" s="1">
        <v>9</v>
      </c>
      <c r="BA8" s="1">
        <v>17100000</v>
      </c>
      <c r="BB8" s="1">
        <v>28</v>
      </c>
      <c r="BC8" s="1">
        <v>6394667</v>
      </c>
      <c r="BD8" s="1">
        <v>1556</v>
      </c>
      <c r="BE8" s="1">
        <v>111444600</v>
      </c>
      <c r="BF8" s="1">
        <v>1604</v>
      </c>
      <c r="BG8" s="1">
        <v>135794267</v>
      </c>
      <c r="BH8" s="1">
        <v>8913</v>
      </c>
      <c r="BI8" s="1">
        <v>835147117</v>
      </c>
    </row>
    <row r="9" spans="1:61" s="2" customFormat="1" ht="15.75" hidden="1" x14ac:dyDescent="0.25">
      <c r="A9" s="2" t="s">
        <v>57</v>
      </c>
      <c r="B9" s="2" t="s">
        <v>57</v>
      </c>
      <c r="C9" s="2" t="str">
        <f t="shared" si="0"/>
        <v>Karaikal-KaraikalPUNJAB NATIONAL BANK</v>
      </c>
      <c r="D9" s="2" t="s">
        <v>118</v>
      </c>
      <c r="E9" s="2">
        <v>1</v>
      </c>
      <c r="F9" s="1">
        <v>8</v>
      </c>
      <c r="G9" s="1" t="s">
        <v>9</v>
      </c>
      <c r="H9" s="1">
        <v>1477</v>
      </c>
      <c r="I9" s="1">
        <v>269478267</v>
      </c>
      <c r="J9" s="1">
        <v>479</v>
      </c>
      <c r="K9" s="1">
        <v>89011010</v>
      </c>
      <c r="L9" s="1">
        <v>479</v>
      </c>
      <c r="M9" s="1">
        <v>89011010</v>
      </c>
      <c r="N9" s="1">
        <v>0</v>
      </c>
      <c r="O9" s="1">
        <v>0</v>
      </c>
      <c r="P9" s="1">
        <v>0</v>
      </c>
      <c r="Q9" s="1">
        <v>0</v>
      </c>
      <c r="R9" s="1">
        <v>1956</v>
      </c>
      <c r="S9" s="1">
        <v>358489277</v>
      </c>
      <c r="T9" s="1">
        <v>47</v>
      </c>
      <c r="U9" s="1">
        <v>29381500</v>
      </c>
      <c r="V9" s="1">
        <v>5</v>
      </c>
      <c r="W9" s="1">
        <v>24280000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52</v>
      </c>
      <c r="AE9" s="1">
        <v>53661500</v>
      </c>
      <c r="AF9" s="1">
        <v>1</v>
      </c>
      <c r="AG9" s="1">
        <v>650000</v>
      </c>
      <c r="AH9" s="1">
        <v>2</v>
      </c>
      <c r="AI9" s="1">
        <v>197250</v>
      </c>
      <c r="AJ9" s="1">
        <v>2</v>
      </c>
      <c r="AK9" s="1">
        <v>430000</v>
      </c>
      <c r="AL9" s="1">
        <v>0</v>
      </c>
      <c r="AM9" s="1">
        <v>0</v>
      </c>
      <c r="AN9" s="1">
        <v>1</v>
      </c>
      <c r="AO9" s="1">
        <v>650000</v>
      </c>
      <c r="AP9" s="1">
        <v>0</v>
      </c>
      <c r="AQ9" s="1">
        <v>0</v>
      </c>
      <c r="AR9" s="1">
        <v>2012</v>
      </c>
      <c r="AS9" s="1">
        <v>412778027</v>
      </c>
      <c r="AT9" s="1">
        <v>1780</v>
      </c>
      <c r="AU9" s="1">
        <v>297450267</v>
      </c>
      <c r="AV9" s="1">
        <v>1</v>
      </c>
      <c r="AW9" s="1">
        <v>175000</v>
      </c>
      <c r="AX9" s="1">
        <v>0</v>
      </c>
      <c r="AY9" s="1">
        <v>0</v>
      </c>
      <c r="AZ9" s="1">
        <v>8</v>
      </c>
      <c r="BA9" s="1">
        <v>11780885</v>
      </c>
      <c r="BB9" s="1">
        <v>6</v>
      </c>
      <c r="BC9" s="1">
        <v>2198000</v>
      </c>
      <c r="BD9" s="1">
        <v>34</v>
      </c>
      <c r="BE9" s="1">
        <v>13088000</v>
      </c>
      <c r="BF9" s="1">
        <v>49</v>
      </c>
      <c r="BG9" s="1">
        <v>27241885</v>
      </c>
      <c r="BH9" s="1">
        <v>2061</v>
      </c>
      <c r="BI9" s="1">
        <v>440019912</v>
      </c>
    </row>
    <row r="10" spans="1:61" s="2" customFormat="1" ht="15.75" hidden="1" x14ac:dyDescent="0.25">
      <c r="A10" s="2" t="s">
        <v>57</v>
      </c>
      <c r="B10" s="2" t="s">
        <v>57</v>
      </c>
      <c r="C10" s="2" t="str">
        <f t="shared" si="0"/>
        <v>Karaikal-KaraikalUNION BANK OF INDIA</v>
      </c>
      <c r="D10" s="2" t="s">
        <v>118</v>
      </c>
      <c r="E10" s="2">
        <v>2</v>
      </c>
      <c r="F10" s="1">
        <v>9</v>
      </c>
      <c r="G10" s="1" t="s">
        <v>10</v>
      </c>
      <c r="H10" s="1">
        <v>3267</v>
      </c>
      <c r="I10" s="1">
        <v>318657184.85000002</v>
      </c>
      <c r="J10" s="1">
        <v>1895</v>
      </c>
      <c r="K10" s="1">
        <v>286358384.39999998</v>
      </c>
      <c r="L10" s="1">
        <v>1885</v>
      </c>
      <c r="M10" s="1">
        <v>283591384.39999998</v>
      </c>
      <c r="N10" s="1">
        <v>0</v>
      </c>
      <c r="O10" s="1">
        <v>0</v>
      </c>
      <c r="P10" s="1">
        <v>0</v>
      </c>
      <c r="Q10" s="1">
        <v>0</v>
      </c>
      <c r="R10" s="1">
        <v>5162</v>
      </c>
      <c r="S10" s="1">
        <v>605015569.25</v>
      </c>
      <c r="T10" s="1">
        <v>194</v>
      </c>
      <c r="U10" s="1">
        <v>53207561.299999997</v>
      </c>
      <c r="V10" s="1">
        <v>1</v>
      </c>
      <c r="W10" s="1">
        <v>110000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195</v>
      </c>
      <c r="AE10" s="1">
        <v>53317561.299999997</v>
      </c>
      <c r="AF10" s="1">
        <v>2</v>
      </c>
      <c r="AG10" s="1">
        <v>1300000</v>
      </c>
      <c r="AH10" s="1">
        <v>39</v>
      </c>
      <c r="AI10" s="1">
        <v>5844321</v>
      </c>
      <c r="AJ10" s="1">
        <v>4</v>
      </c>
      <c r="AK10" s="1">
        <v>3034500</v>
      </c>
      <c r="AL10" s="1">
        <v>0</v>
      </c>
      <c r="AM10" s="1">
        <v>0</v>
      </c>
      <c r="AN10" s="1">
        <v>2</v>
      </c>
      <c r="AO10" s="1">
        <v>1300000</v>
      </c>
      <c r="AP10" s="1">
        <v>0</v>
      </c>
      <c r="AQ10" s="1">
        <v>0</v>
      </c>
      <c r="AR10" s="1">
        <v>5400</v>
      </c>
      <c r="AS10" s="1">
        <v>667211951.54999995</v>
      </c>
      <c r="AT10" s="1">
        <v>5238</v>
      </c>
      <c r="AU10" s="1">
        <v>611720657.58000004</v>
      </c>
      <c r="AV10" s="1">
        <v>0</v>
      </c>
      <c r="AW10" s="1">
        <v>0</v>
      </c>
      <c r="AX10" s="1">
        <v>2</v>
      </c>
      <c r="AY10" s="1">
        <v>2076118</v>
      </c>
      <c r="AZ10" s="1">
        <v>115</v>
      </c>
      <c r="BA10" s="1">
        <v>18268300</v>
      </c>
      <c r="BB10" s="1">
        <v>81</v>
      </c>
      <c r="BC10" s="1">
        <v>36847312.950000003</v>
      </c>
      <c r="BD10" s="1">
        <v>23</v>
      </c>
      <c r="BE10" s="1">
        <v>15094561.75</v>
      </c>
      <c r="BF10" s="1">
        <v>221</v>
      </c>
      <c r="BG10" s="1">
        <v>72286292.700000003</v>
      </c>
      <c r="BH10" s="1">
        <v>5621</v>
      </c>
      <c r="BI10" s="1">
        <v>739498244.25</v>
      </c>
    </row>
    <row r="11" spans="1:61" s="2" customFormat="1" ht="15.75" hidden="1" x14ac:dyDescent="0.25">
      <c r="A11" s="2" t="s">
        <v>57</v>
      </c>
      <c r="B11" s="2" t="s">
        <v>57</v>
      </c>
      <c r="C11" s="2" t="str">
        <f t="shared" si="0"/>
        <v>Karaikal-KaraikalUCO BANK</v>
      </c>
      <c r="D11" s="2" t="s">
        <v>118</v>
      </c>
      <c r="E11" s="2">
        <v>1</v>
      </c>
      <c r="F11" s="1">
        <v>10</v>
      </c>
      <c r="G11" s="1" t="s">
        <v>11</v>
      </c>
      <c r="H11" s="1">
        <v>4</v>
      </c>
      <c r="I11" s="1">
        <v>1860000</v>
      </c>
      <c r="J11" s="1">
        <v>71</v>
      </c>
      <c r="K11" s="1">
        <v>15649500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75</v>
      </c>
      <c r="S11" s="1">
        <v>17509500</v>
      </c>
      <c r="T11" s="1">
        <v>436</v>
      </c>
      <c r="U11" s="1">
        <v>84836862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438</v>
      </c>
      <c r="AE11" s="1">
        <v>84836862</v>
      </c>
      <c r="AF11" s="1">
        <v>1</v>
      </c>
      <c r="AG11" s="1">
        <v>650000</v>
      </c>
      <c r="AH11" s="1">
        <v>4</v>
      </c>
      <c r="AI11" s="1">
        <v>585176</v>
      </c>
      <c r="AJ11" s="1">
        <v>8</v>
      </c>
      <c r="AK11" s="1">
        <v>9799650</v>
      </c>
      <c r="AL11" s="1">
        <v>0</v>
      </c>
      <c r="AM11" s="1">
        <v>0</v>
      </c>
      <c r="AN11" s="1">
        <v>1</v>
      </c>
      <c r="AO11" s="1">
        <v>650000</v>
      </c>
      <c r="AP11" s="1">
        <v>481</v>
      </c>
      <c r="AQ11" s="1">
        <v>60488385</v>
      </c>
      <c r="AR11" s="1">
        <v>1006</v>
      </c>
      <c r="AS11" s="1">
        <v>173219573</v>
      </c>
      <c r="AT11" s="1">
        <v>457</v>
      </c>
      <c r="AU11" s="1">
        <v>76040016</v>
      </c>
      <c r="AV11" s="1">
        <v>0</v>
      </c>
      <c r="AW11" s="1">
        <v>0</v>
      </c>
      <c r="AX11" s="1">
        <v>0</v>
      </c>
      <c r="AY11" s="1">
        <v>0</v>
      </c>
      <c r="AZ11" s="1">
        <v>7</v>
      </c>
      <c r="BA11" s="1">
        <v>20205000</v>
      </c>
      <c r="BB11" s="1">
        <v>9</v>
      </c>
      <c r="BC11" s="1">
        <v>1885000</v>
      </c>
      <c r="BD11" s="1">
        <v>105</v>
      </c>
      <c r="BE11" s="1">
        <v>27480700</v>
      </c>
      <c r="BF11" s="1">
        <v>121</v>
      </c>
      <c r="BG11" s="1">
        <v>49570700</v>
      </c>
      <c r="BH11" s="1">
        <v>1127</v>
      </c>
      <c r="BI11" s="1">
        <v>222790273</v>
      </c>
    </row>
    <row r="12" spans="1:61" s="2" customFormat="1" ht="15.75" hidden="1" x14ac:dyDescent="0.25">
      <c r="A12" s="2" t="s">
        <v>57</v>
      </c>
      <c r="B12" s="2" t="s">
        <v>57</v>
      </c>
      <c r="C12" s="2" t="str">
        <f t="shared" si="0"/>
        <v>Karaikal-KaraikalSTATE BANK OF INDIA</v>
      </c>
      <c r="D12" s="2" t="s">
        <v>118</v>
      </c>
      <c r="E12" s="2">
        <v>4</v>
      </c>
      <c r="F12" s="1">
        <v>11</v>
      </c>
      <c r="G12" s="1" t="s">
        <v>12</v>
      </c>
      <c r="H12" s="1">
        <v>5577</v>
      </c>
      <c r="I12" s="1">
        <v>1095032199.55</v>
      </c>
      <c r="J12" s="1">
        <v>87</v>
      </c>
      <c r="K12" s="1">
        <v>17014000</v>
      </c>
      <c r="L12" s="1">
        <v>2</v>
      </c>
      <c r="M12" s="1">
        <v>3708332</v>
      </c>
      <c r="N12" s="1">
        <v>0</v>
      </c>
      <c r="O12" s="1">
        <v>0</v>
      </c>
      <c r="P12" s="1">
        <v>0</v>
      </c>
      <c r="Q12" s="1">
        <v>0</v>
      </c>
      <c r="R12" s="1">
        <v>5664</v>
      </c>
      <c r="S12" s="1">
        <v>1112046199.55</v>
      </c>
      <c r="T12" s="1">
        <v>134</v>
      </c>
      <c r="U12" s="1">
        <v>212239564.09</v>
      </c>
      <c r="V12" s="1">
        <v>22</v>
      </c>
      <c r="W12" s="1">
        <v>181790383.86000001</v>
      </c>
      <c r="X12" s="1">
        <v>2</v>
      </c>
      <c r="Y12" s="1">
        <v>31000000</v>
      </c>
      <c r="Z12" s="1">
        <v>0</v>
      </c>
      <c r="AA12" s="1">
        <v>0</v>
      </c>
      <c r="AB12" s="1">
        <v>1</v>
      </c>
      <c r="AC12" s="1">
        <v>250000</v>
      </c>
      <c r="AD12" s="1">
        <v>159</v>
      </c>
      <c r="AE12" s="1">
        <v>425279947.94999999</v>
      </c>
      <c r="AF12" s="1">
        <v>4</v>
      </c>
      <c r="AG12" s="1">
        <v>2600000</v>
      </c>
      <c r="AH12" s="1">
        <v>60</v>
      </c>
      <c r="AI12" s="1">
        <v>6482969</v>
      </c>
      <c r="AJ12" s="1">
        <v>10</v>
      </c>
      <c r="AK12" s="1">
        <v>11700225</v>
      </c>
      <c r="AL12" s="1">
        <v>0</v>
      </c>
      <c r="AM12" s="1">
        <v>0</v>
      </c>
      <c r="AN12" s="1">
        <v>4</v>
      </c>
      <c r="AO12" s="1">
        <v>2600000</v>
      </c>
      <c r="AP12" s="1">
        <v>0</v>
      </c>
      <c r="AQ12" s="1">
        <v>0</v>
      </c>
      <c r="AR12" s="1">
        <v>5893</v>
      </c>
      <c r="AS12" s="1">
        <v>1555509341.5</v>
      </c>
      <c r="AT12" s="1">
        <v>5290</v>
      </c>
      <c r="AU12" s="1">
        <v>1038498833.74</v>
      </c>
      <c r="AV12" s="1">
        <v>2</v>
      </c>
      <c r="AW12" s="1">
        <v>7331444.1600000001</v>
      </c>
      <c r="AX12" s="1">
        <v>5</v>
      </c>
      <c r="AY12" s="1">
        <v>8730735</v>
      </c>
      <c r="AZ12" s="1">
        <v>181</v>
      </c>
      <c r="BA12" s="1">
        <v>265025349</v>
      </c>
      <c r="BB12" s="1">
        <v>181</v>
      </c>
      <c r="BC12" s="1">
        <v>49362100</v>
      </c>
      <c r="BD12" s="1">
        <v>625</v>
      </c>
      <c r="BE12" s="1">
        <v>378380758.94</v>
      </c>
      <c r="BF12" s="1">
        <v>994</v>
      </c>
      <c r="BG12" s="1">
        <v>708830387.10000002</v>
      </c>
      <c r="BH12" s="1">
        <v>6887</v>
      </c>
      <c r="BI12" s="1">
        <v>2264339728.5999999</v>
      </c>
    </row>
    <row r="13" spans="1:61" s="2" customFormat="1" ht="15.75" hidden="1" x14ac:dyDescent="0.25">
      <c r="A13" s="2" t="s">
        <v>57</v>
      </c>
      <c r="B13" s="2" t="s">
        <v>57</v>
      </c>
      <c r="C13" s="2" t="str">
        <f t="shared" si="0"/>
        <v>Karaikal-KaraikalPUNJAB AND SIND BANK</v>
      </c>
      <c r="D13" s="2" t="s">
        <v>118</v>
      </c>
      <c r="E13" s="2">
        <v>0</v>
      </c>
      <c r="F13" s="1">
        <v>12</v>
      </c>
      <c r="G13" s="1" t="s">
        <v>13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</row>
    <row r="14" spans="1:61" s="2" customFormat="1" ht="15.75" hidden="1" x14ac:dyDescent="0.25">
      <c r="A14" s="2" t="s">
        <v>57</v>
      </c>
      <c r="B14" s="2" t="s">
        <v>57</v>
      </c>
      <c r="C14" s="2" t="str">
        <f t="shared" si="0"/>
        <v>Karaikal-KaraikalAXIS BANK</v>
      </c>
      <c r="D14" s="2" t="s">
        <v>119</v>
      </c>
      <c r="E14" s="2">
        <v>1</v>
      </c>
      <c r="F14" s="1">
        <v>13</v>
      </c>
      <c r="G14" s="1" t="s">
        <v>15</v>
      </c>
      <c r="H14" s="1">
        <v>14</v>
      </c>
      <c r="I14" s="1">
        <v>3939526.35</v>
      </c>
      <c r="J14" s="1">
        <v>2923</v>
      </c>
      <c r="K14" s="1">
        <v>258803784</v>
      </c>
      <c r="L14" s="1">
        <v>2527</v>
      </c>
      <c r="M14" s="1">
        <v>112807000</v>
      </c>
      <c r="N14" s="1">
        <v>0</v>
      </c>
      <c r="O14" s="1">
        <v>0</v>
      </c>
      <c r="P14" s="1">
        <v>0</v>
      </c>
      <c r="Q14" s="1">
        <v>0</v>
      </c>
      <c r="R14" s="1">
        <v>2937</v>
      </c>
      <c r="S14" s="1">
        <v>262743310.34999999</v>
      </c>
      <c r="T14" s="1">
        <v>11</v>
      </c>
      <c r="U14" s="1">
        <v>18726043.300000001</v>
      </c>
      <c r="V14" s="1">
        <v>4</v>
      </c>
      <c r="W14" s="1">
        <v>86530298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15</v>
      </c>
      <c r="AE14" s="1">
        <v>105256341.3</v>
      </c>
      <c r="AF14" s="1">
        <v>1</v>
      </c>
      <c r="AG14" s="1">
        <v>850000</v>
      </c>
      <c r="AH14" s="1">
        <v>1</v>
      </c>
      <c r="AI14" s="1">
        <v>1103650</v>
      </c>
      <c r="AJ14" s="1">
        <v>0</v>
      </c>
      <c r="AK14" s="1">
        <v>0</v>
      </c>
      <c r="AL14" s="1">
        <v>0</v>
      </c>
      <c r="AM14" s="1">
        <v>0</v>
      </c>
      <c r="AN14" s="1">
        <v>1</v>
      </c>
      <c r="AO14" s="1">
        <v>850000</v>
      </c>
      <c r="AP14" s="1">
        <v>310</v>
      </c>
      <c r="AQ14" s="1">
        <v>14222000</v>
      </c>
      <c r="AR14" s="1">
        <v>3263</v>
      </c>
      <c r="AS14" s="1">
        <v>383325301.64999998</v>
      </c>
      <c r="AT14" s="1">
        <v>3120</v>
      </c>
      <c r="AU14" s="1">
        <v>259950843.80000001</v>
      </c>
      <c r="AV14" s="1">
        <v>0</v>
      </c>
      <c r="AW14" s="1">
        <v>0</v>
      </c>
      <c r="AX14" s="1">
        <v>1</v>
      </c>
      <c r="AY14" s="1">
        <v>4100000</v>
      </c>
      <c r="AZ14" s="1">
        <v>1</v>
      </c>
      <c r="BA14" s="1">
        <v>887998</v>
      </c>
      <c r="BB14" s="1">
        <v>37</v>
      </c>
      <c r="BC14" s="1">
        <v>2932200</v>
      </c>
      <c r="BD14" s="1">
        <v>198</v>
      </c>
      <c r="BE14" s="1">
        <v>118496185</v>
      </c>
      <c r="BF14" s="1">
        <v>237</v>
      </c>
      <c r="BG14" s="1">
        <v>126416383</v>
      </c>
      <c r="BH14" s="1">
        <v>3500</v>
      </c>
      <c r="BI14" s="1">
        <v>509741684.64999998</v>
      </c>
    </row>
    <row r="15" spans="1:61" s="2" customFormat="1" ht="15.75" hidden="1" x14ac:dyDescent="0.25">
      <c r="A15" s="2" t="s">
        <v>57</v>
      </c>
      <c r="B15" s="2" t="s">
        <v>57</v>
      </c>
      <c r="C15" s="2" t="str">
        <f t="shared" si="0"/>
        <v>Karaikal-KaraikalCITY UNION BANK</v>
      </c>
      <c r="D15" s="2" t="s">
        <v>119</v>
      </c>
      <c r="E15" s="2">
        <v>1</v>
      </c>
      <c r="F15" s="1">
        <v>14</v>
      </c>
      <c r="G15" s="1" t="s">
        <v>16</v>
      </c>
      <c r="H15" s="1">
        <v>718</v>
      </c>
      <c r="I15" s="1">
        <v>52411300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718</v>
      </c>
      <c r="S15" s="1">
        <v>52411300</v>
      </c>
      <c r="T15" s="1">
        <v>7</v>
      </c>
      <c r="U15" s="1">
        <v>23200000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7</v>
      </c>
      <c r="AE15" s="1">
        <v>23200000</v>
      </c>
      <c r="AF15" s="1">
        <v>1</v>
      </c>
      <c r="AG15" s="1">
        <v>450000</v>
      </c>
      <c r="AH15" s="1">
        <v>0</v>
      </c>
      <c r="AI15" s="1">
        <v>0</v>
      </c>
      <c r="AJ15" s="1">
        <v>3</v>
      </c>
      <c r="AK15" s="1">
        <v>6250000</v>
      </c>
      <c r="AL15" s="1">
        <v>0</v>
      </c>
      <c r="AM15" s="1">
        <v>0</v>
      </c>
      <c r="AN15" s="1">
        <v>1</v>
      </c>
      <c r="AO15" s="1">
        <v>450000</v>
      </c>
      <c r="AP15" s="1">
        <v>0</v>
      </c>
      <c r="AQ15" s="1">
        <v>0</v>
      </c>
      <c r="AR15" s="1">
        <v>728</v>
      </c>
      <c r="AS15" s="1">
        <v>81861300</v>
      </c>
      <c r="AT15" s="1">
        <v>560</v>
      </c>
      <c r="AU15" s="1">
        <v>40701800</v>
      </c>
      <c r="AV15" s="1">
        <v>0</v>
      </c>
      <c r="AW15" s="1">
        <v>0</v>
      </c>
      <c r="AX15" s="1">
        <v>0</v>
      </c>
      <c r="AY15" s="1">
        <v>0</v>
      </c>
      <c r="AZ15" s="1">
        <v>1</v>
      </c>
      <c r="BA15" s="1">
        <v>3000000</v>
      </c>
      <c r="BB15" s="1">
        <v>488</v>
      </c>
      <c r="BC15" s="1">
        <v>154952700</v>
      </c>
      <c r="BD15" s="1">
        <v>31</v>
      </c>
      <c r="BE15" s="1">
        <v>88222999</v>
      </c>
      <c r="BF15" s="1">
        <v>520</v>
      </c>
      <c r="BG15" s="1">
        <v>246175699</v>
      </c>
      <c r="BH15" s="1">
        <v>1248</v>
      </c>
      <c r="BI15" s="1">
        <v>328036999</v>
      </c>
    </row>
    <row r="16" spans="1:61" s="2" customFormat="1" ht="15.75" hidden="1" x14ac:dyDescent="0.25">
      <c r="A16" s="2" t="s">
        <v>57</v>
      </c>
      <c r="B16" s="2" t="s">
        <v>57</v>
      </c>
      <c r="C16" s="2" t="str">
        <f t="shared" si="0"/>
        <v>Karaikal-KaraikalFEDERAL BANK</v>
      </c>
      <c r="D16" s="2" t="s">
        <v>119</v>
      </c>
      <c r="E16" s="2">
        <v>1</v>
      </c>
      <c r="F16" s="1">
        <v>15</v>
      </c>
      <c r="G16" s="1" t="s">
        <v>17</v>
      </c>
      <c r="H16" s="1">
        <v>3021</v>
      </c>
      <c r="I16" s="1">
        <v>423069924.72000003</v>
      </c>
      <c r="J16" s="1">
        <v>18</v>
      </c>
      <c r="K16" s="1">
        <v>10150000</v>
      </c>
      <c r="L16" s="1">
        <v>0</v>
      </c>
      <c r="M16" s="1">
        <v>0</v>
      </c>
      <c r="N16" s="1">
        <v>0</v>
      </c>
      <c r="O16" s="1">
        <v>0</v>
      </c>
      <c r="P16" s="1">
        <v>2</v>
      </c>
      <c r="Q16" s="1">
        <v>80000</v>
      </c>
      <c r="R16" s="1">
        <v>3041</v>
      </c>
      <c r="S16" s="1">
        <v>433299924.72000003</v>
      </c>
      <c r="T16" s="1">
        <v>15</v>
      </c>
      <c r="U16" s="1">
        <v>55272884.299999997</v>
      </c>
      <c r="V16" s="1">
        <v>0</v>
      </c>
      <c r="W16" s="1">
        <v>0</v>
      </c>
      <c r="X16" s="1">
        <v>0</v>
      </c>
      <c r="Y16" s="1">
        <v>0</v>
      </c>
      <c r="Z16" s="1">
        <v>1</v>
      </c>
      <c r="AA16" s="1">
        <v>500000</v>
      </c>
      <c r="AB16" s="1">
        <v>0</v>
      </c>
      <c r="AC16" s="1">
        <v>0</v>
      </c>
      <c r="AD16" s="1">
        <v>16</v>
      </c>
      <c r="AE16" s="1">
        <v>55772884.299999997</v>
      </c>
      <c r="AF16" s="1">
        <v>1</v>
      </c>
      <c r="AG16" s="1">
        <v>650000</v>
      </c>
      <c r="AH16" s="1">
        <v>0</v>
      </c>
      <c r="AI16" s="1">
        <v>0</v>
      </c>
      <c r="AJ16" s="1">
        <v>1</v>
      </c>
      <c r="AK16" s="1">
        <v>2290000</v>
      </c>
      <c r="AL16" s="1">
        <v>0</v>
      </c>
      <c r="AM16" s="1">
        <v>0</v>
      </c>
      <c r="AN16" s="1">
        <v>1</v>
      </c>
      <c r="AO16" s="1">
        <v>650000</v>
      </c>
      <c r="AP16" s="1">
        <v>458</v>
      </c>
      <c r="AQ16" s="1">
        <v>17040000</v>
      </c>
      <c r="AR16" s="1">
        <v>3516</v>
      </c>
      <c r="AS16" s="1">
        <v>508402809.01999998</v>
      </c>
      <c r="AT16" s="1">
        <v>2888</v>
      </c>
      <c r="AU16" s="1">
        <v>295250444</v>
      </c>
      <c r="AV16" s="1">
        <v>0</v>
      </c>
      <c r="AW16" s="1">
        <v>0</v>
      </c>
      <c r="AX16" s="1">
        <v>0</v>
      </c>
      <c r="AY16" s="1">
        <v>0</v>
      </c>
      <c r="AZ16" s="1">
        <v>4</v>
      </c>
      <c r="BA16" s="1">
        <v>9721000</v>
      </c>
      <c r="BB16" s="1">
        <v>2</v>
      </c>
      <c r="BC16" s="1">
        <v>509200</v>
      </c>
      <c r="BD16" s="1">
        <v>943</v>
      </c>
      <c r="BE16" s="1">
        <v>65104756</v>
      </c>
      <c r="BF16" s="1">
        <v>949</v>
      </c>
      <c r="BG16" s="1">
        <v>75334956</v>
      </c>
      <c r="BH16" s="1">
        <v>4465</v>
      </c>
      <c r="BI16" s="1">
        <v>583737765.01999998</v>
      </c>
    </row>
    <row r="17" spans="1:61" s="2" customFormat="1" ht="15.75" hidden="1" x14ac:dyDescent="0.25">
      <c r="A17" s="2" t="s">
        <v>57</v>
      </c>
      <c r="B17" s="2" t="s">
        <v>57</v>
      </c>
      <c r="C17" s="2" t="str">
        <f t="shared" si="0"/>
        <v>Karaikal-KaraikalHDFC BANK</v>
      </c>
      <c r="D17" s="2" t="s">
        <v>119</v>
      </c>
      <c r="E17" s="2">
        <v>1</v>
      </c>
      <c r="F17" s="1">
        <v>16</v>
      </c>
      <c r="G17" s="1" t="s">
        <v>18</v>
      </c>
      <c r="H17" s="1">
        <v>3</v>
      </c>
      <c r="I17" s="1">
        <v>13654158</v>
      </c>
      <c r="J17" s="1">
        <v>198</v>
      </c>
      <c r="K17" s="1">
        <v>54687240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201</v>
      </c>
      <c r="S17" s="1">
        <v>68341398</v>
      </c>
      <c r="T17" s="1">
        <v>23</v>
      </c>
      <c r="U17" s="1">
        <v>79902098</v>
      </c>
      <c r="V17" s="1">
        <v>6</v>
      </c>
      <c r="W17" s="1">
        <v>297100000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29</v>
      </c>
      <c r="AE17" s="1">
        <v>377002098</v>
      </c>
      <c r="AF17" s="1">
        <v>1</v>
      </c>
      <c r="AG17" s="1">
        <v>950000</v>
      </c>
      <c r="AH17" s="1">
        <v>0</v>
      </c>
      <c r="AI17" s="1">
        <v>0</v>
      </c>
      <c r="AJ17" s="1">
        <v>47</v>
      </c>
      <c r="AK17" s="1">
        <v>13225349</v>
      </c>
      <c r="AL17" s="1">
        <v>0</v>
      </c>
      <c r="AM17" s="1">
        <v>0</v>
      </c>
      <c r="AN17" s="1">
        <v>1</v>
      </c>
      <c r="AO17" s="1">
        <v>950000</v>
      </c>
      <c r="AP17" s="1">
        <v>588</v>
      </c>
      <c r="AQ17" s="1">
        <v>34094931</v>
      </c>
      <c r="AR17" s="1">
        <v>865</v>
      </c>
      <c r="AS17" s="1">
        <v>492663776</v>
      </c>
      <c r="AT17" s="1">
        <v>802</v>
      </c>
      <c r="AU17" s="1">
        <v>84016739</v>
      </c>
      <c r="AV17" s="1">
        <v>0</v>
      </c>
      <c r="AW17" s="1">
        <v>0</v>
      </c>
      <c r="AX17" s="1">
        <v>0</v>
      </c>
      <c r="AY17" s="1">
        <v>0</v>
      </c>
      <c r="AZ17" s="1">
        <v>37</v>
      </c>
      <c r="BA17" s="1">
        <v>45204126</v>
      </c>
      <c r="BB17" s="1">
        <v>268</v>
      </c>
      <c r="BC17" s="1">
        <v>185314492</v>
      </c>
      <c r="BD17" s="1">
        <v>1328</v>
      </c>
      <c r="BE17" s="1">
        <v>335529735</v>
      </c>
      <c r="BF17" s="1">
        <v>1633</v>
      </c>
      <c r="BG17" s="1">
        <v>566048353</v>
      </c>
      <c r="BH17" s="1">
        <v>2498</v>
      </c>
      <c r="BI17" s="1">
        <v>1058712129</v>
      </c>
    </row>
    <row r="18" spans="1:61" s="2" customFormat="1" ht="15.75" hidden="1" x14ac:dyDescent="0.25">
      <c r="A18" s="2" t="s">
        <v>57</v>
      </c>
      <c r="B18" s="2" t="s">
        <v>57</v>
      </c>
      <c r="C18" s="2" t="str">
        <f t="shared" si="0"/>
        <v>Karaikal-KaraikalICICI BANK</v>
      </c>
      <c r="D18" s="2" t="s">
        <v>119</v>
      </c>
      <c r="E18" s="2">
        <v>1</v>
      </c>
      <c r="F18" s="1">
        <v>17</v>
      </c>
      <c r="G18" s="1" t="s">
        <v>19</v>
      </c>
      <c r="H18" s="1">
        <v>17</v>
      </c>
      <c r="I18" s="1">
        <v>6271675.2999999998</v>
      </c>
      <c r="J18" s="1">
        <v>258</v>
      </c>
      <c r="K18" s="1">
        <v>63011166.100000001</v>
      </c>
      <c r="L18" s="1">
        <v>237</v>
      </c>
      <c r="M18" s="1">
        <v>59399917.100000001</v>
      </c>
      <c r="N18" s="1">
        <v>0</v>
      </c>
      <c r="O18" s="1">
        <v>0</v>
      </c>
      <c r="P18" s="1">
        <v>2</v>
      </c>
      <c r="Q18" s="1">
        <v>199807</v>
      </c>
      <c r="R18" s="1">
        <v>277</v>
      </c>
      <c r="S18" s="1">
        <v>69482648.400000006</v>
      </c>
      <c r="T18" s="1">
        <v>24</v>
      </c>
      <c r="U18" s="1">
        <v>169305301</v>
      </c>
      <c r="V18" s="1">
        <v>14</v>
      </c>
      <c r="W18" s="1">
        <v>146149924.03999999</v>
      </c>
      <c r="X18" s="1">
        <v>2</v>
      </c>
      <c r="Y18" s="1">
        <v>40661000</v>
      </c>
      <c r="Z18" s="1">
        <v>0</v>
      </c>
      <c r="AA18" s="1">
        <v>0</v>
      </c>
      <c r="AB18" s="1">
        <v>0</v>
      </c>
      <c r="AC18" s="1">
        <v>0</v>
      </c>
      <c r="AD18" s="1">
        <v>40</v>
      </c>
      <c r="AE18" s="1">
        <v>356116225.04000002</v>
      </c>
      <c r="AF18" s="1">
        <v>1</v>
      </c>
      <c r="AG18" s="1">
        <v>850000</v>
      </c>
      <c r="AH18" s="1">
        <v>2</v>
      </c>
      <c r="AI18" s="1">
        <v>511000</v>
      </c>
      <c r="AJ18" s="1">
        <v>2</v>
      </c>
      <c r="AK18" s="1">
        <v>216734</v>
      </c>
      <c r="AL18" s="1">
        <v>0</v>
      </c>
      <c r="AM18" s="1">
        <v>0</v>
      </c>
      <c r="AN18" s="1">
        <v>1</v>
      </c>
      <c r="AO18" s="1">
        <v>850000</v>
      </c>
      <c r="AP18" s="1">
        <v>0</v>
      </c>
      <c r="AQ18" s="1">
        <v>0</v>
      </c>
      <c r="AR18" s="1">
        <v>319</v>
      </c>
      <c r="AS18" s="1">
        <v>426326607.44</v>
      </c>
      <c r="AT18" s="1">
        <v>201</v>
      </c>
      <c r="AU18" s="1">
        <v>54104066.090000004</v>
      </c>
      <c r="AV18" s="1">
        <v>0</v>
      </c>
      <c r="AW18" s="1">
        <v>0</v>
      </c>
      <c r="AX18" s="1">
        <v>0</v>
      </c>
      <c r="AY18" s="1">
        <v>0</v>
      </c>
      <c r="AZ18" s="1">
        <v>11</v>
      </c>
      <c r="BA18" s="1">
        <v>50975140</v>
      </c>
      <c r="BB18" s="1">
        <v>139</v>
      </c>
      <c r="BC18" s="1">
        <v>70269000</v>
      </c>
      <c r="BD18" s="1">
        <v>1841</v>
      </c>
      <c r="BE18" s="1">
        <v>283251852.31</v>
      </c>
      <c r="BF18" s="1">
        <v>1991</v>
      </c>
      <c r="BG18" s="1">
        <v>404495992.31</v>
      </c>
      <c r="BH18" s="1">
        <v>2310</v>
      </c>
      <c r="BI18" s="1">
        <v>830822599.75</v>
      </c>
    </row>
    <row r="19" spans="1:61" s="2" customFormat="1" ht="15.75" hidden="1" x14ac:dyDescent="0.25">
      <c r="A19" s="2" t="s">
        <v>57</v>
      </c>
      <c r="B19" s="2" t="s">
        <v>57</v>
      </c>
      <c r="C19" s="2" t="str">
        <f t="shared" si="0"/>
        <v>Karaikal-KaraikalIDBI BANK</v>
      </c>
      <c r="D19" s="2" t="s">
        <v>119</v>
      </c>
      <c r="E19" s="2">
        <v>1</v>
      </c>
      <c r="F19" s="1">
        <v>18</v>
      </c>
      <c r="G19" s="1" t="s">
        <v>20</v>
      </c>
      <c r="H19" s="1">
        <v>1494</v>
      </c>
      <c r="I19" s="1">
        <v>309824220</v>
      </c>
      <c r="J19" s="1">
        <v>15</v>
      </c>
      <c r="K19" s="1">
        <v>6080000</v>
      </c>
      <c r="L19" s="1">
        <v>0</v>
      </c>
      <c r="M19" s="1">
        <v>0</v>
      </c>
      <c r="N19" s="1">
        <v>0</v>
      </c>
      <c r="O19" s="1">
        <v>0</v>
      </c>
      <c r="P19" s="1">
        <v>6</v>
      </c>
      <c r="Q19" s="1">
        <v>3444000</v>
      </c>
      <c r="R19" s="1">
        <v>1515</v>
      </c>
      <c r="S19" s="1">
        <v>319348220</v>
      </c>
      <c r="T19" s="1">
        <v>33</v>
      </c>
      <c r="U19" s="1">
        <v>30374586.489999998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33</v>
      </c>
      <c r="AE19" s="1">
        <v>30374586.489999998</v>
      </c>
      <c r="AF19" s="1">
        <v>1</v>
      </c>
      <c r="AG19" s="1">
        <v>650000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1</v>
      </c>
      <c r="AO19" s="1">
        <v>650000</v>
      </c>
      <c r="AP19" s="1">
        <v>0</v>
      </c>
      <c r="AQ19" s="1">
        <v>0</v>
      </c>
      <c r="AR19" s="1">
        <v>1548</v>
      </c>
      <c r="AS19" s="1">
        <v>349722806.49000001</v>
      </c>
      <c r="AT19" s="1">
        <v>1270</v>
      </c>
      <c r="AU19" s="1">
        <v>207400220</v>
      </c>
      <c r="AV19" s="1">
        <v>0</v>
      </c>
      <c r="AW19" s="1">
        <v>0</v>
      </c>
      <c r="AX19" s="1">
        <v>2</v>
      </c>
      <c r="AY19" s="1">
        <v>145000</v>
      </c>
      <c r="AZ19" s="1">
        <v>4</v>
      </c>
      <c r="BA19" s="1">
        <v>6900000</v>
      </c>
      <c r="BB19" s="1">
        <v>3</v>
      </c>
      <c r="BC19" s="1">
        <v>394000</v>
      </c>
      <c r="BD19" s="1">
        <v>17</v>
      </c>
      <c r="BE19" s="1">
        <v>7013955.1799999997</v>
      </c>
      <c r="BF19" s="1">
        <v>26</v>
      </c>
      <c r="BG19" s="1">
        <v>14452955.18</v>
      </c>
      <c r="BH19" s="1">
        <v>1574</v>
      </c>
      <c r="BI19" s="1">
        <v>364175761.67000002</v>
      </c>
    </row>
    <row r="20" spans="1:61" s="2" customFormat="1" ht="15.75" hidden="1" x14ac:dyDescent="0.25">
      <c r="A20" s="2" t="s">
        <v>57</v>
      </c>
      <c r="B20" s="2" t="s">
        <v>57</v>
      </c>
      <c r="C20" s="2" t="str">
        <f t="shared" si="0"/>
        <v>Karaikal-KaraikalIDFC FIRST BANK</v>
      </c>
      <c r="D20" s="2" t="s">
        <v>119</v>
      </c>
      <c r="E20" s="2">
        <v>0</v>
      </c>
      <c r="F20" s="1">
        <v>19</v>
      </c>
      <c r="G20" s="1" t="s">
        <v>21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</row>
    <row r="21" spans="1:61" s="2" customFormat="1" ht="15.75" hidden="1" x14ac:dyDescent="0.25">
      <c r="A21" s="2" t="s">
        <v>57</v>
      </c>
      <c r="B21" s="2" t="s">
        <v>57</v>
      </c>
      <c r="C21" s="2" t="str">
        <f t="shared" si="0"/>
        <v>Karaikal-KaraikalKARUR VYSYA BANK</v>
      </c>
      <c r="D21" s="2" t="s">
        <v>119</v>
      </c>
      <c r="E21" s="2">
        <v>1</v>
      </c>
      <c r="F21" s="1">
        <v>20</v>
      </c>
      <c r="G21" s="1" t="s">
        <v>22</v>
      </c>
      <c r="H21" s="1">
        <v>861</v>
      </c>
      <c r="I21" s="1">
        <v>148493100</v>
      </c>
      <c r="J21" s="1">
        <v>293</v>
      </c>
      <c r="K21" s="1">
        <v>49227500</v>
      </c>
      <c r="L21" s="1">
        <v>293</v>
      </c>
      <c r="M21" s="1">
        <v>49227500</v>
      </c>
      <c r="N21" s="1">
        <v>0</v>
      </c>
      <c r="O21" s="1">
        <v>0</v>
      </c>
      <c r="P21" s="1">
        <v>0</v>
      </c>
      <c r="Q21" s="1">
        <v>0</v>
      </c>
      <c r="R21" s="1">
        <v>1154</v>
      </c>
      <c r="S21" s="1">
        <v>197720600</v>
      </c>
      <c r="T21" s="1">
        <v>6</v>
      </c>
      <c r="U21" s="1">
        <v>30345000</v>
      </c>
      <c r="V21" s="1">
        <v>5</v>
      </c>
      <c r="W21" s="1">
        <v>13130333.310000001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11</v>
      </c>
      <c r="AE21" s="1">
        <v>43475333.310000002</v>
      </c>
      <c r="AF21" s="1">
        <v>1</v>
      </c>
      <c r="AG21" s="1">
        <v>650000</v>
      </c>
      <c r="AH21" s="1">
        <v>0</v>
      </c>
      <c r="AI21" s="1">
        <v>0</v>
      </c>
      <c r="AJ21" s="1">
        <v>1</v>
      </c>
      <c r="AK21" s="1">
        <v>2085000</v>
      </c>
      <c r="AL21" s="1">
        <v>0</v>
      </c>
      <c r="AM21" s="1">
        <v>0</v>
      </c>
      <c r="AN21" s="1">
        <v>1</v>
      </c>
      <c r="AO21" s="1">
        <v>650000</v>
      </c>
      <c r="AP21" s="1">
        <v>0</v>
      </c>
      <c r="AQ21" s="1">
        <v>0</v>
      </c>
      <c r="AR21" s="1">
        <v>1166</v>
      </c>
      <c r="AS21" s="1">
        <v>243280933.31</v>
      </c>
      <c r="AT21" s="1">
        <v>1016</v>
      </c>
      <c r="AU21" s="1">
        <v>148515100</v>
      </c>
      <c r="AV21" s="1">
        <v>131</v>
      </c>
      <c r="AW21" s="1">
        <v>36983175</v>
      </c>
      <c r="AX21" s="1">
        <v>0</v>
      </c>
      <c r="AY21" s="1">
        <v>0</v>
      </c>
      <c r="AZ21" s="1">
        <v>14</v>
      </c>
      <c r="BA21" s="1">
        <v>42969400</v>
      </c>
      <c r="BB21" s="1">
        <v>61</v>
      </c>
      <c r="BC21" s="1">
        <v>69588336</v>
      </c>
      <c r="BD21" s="1">
        <v>18</v>
      </c>
      <c r="BE21" s="1">
        <v>42016000</v>
      </c>
      <c r="BF21" s="1">
        <v>224</v>
      </c>
      <c r="BG21" s="1">
        <v>191556911</v>
      </c>
      <c r="BH21" s="1">
        <v>1390</v>
      </c>
      <c r="BI21" s="1">
        <v>434837844.31</v>
      </c>
    </row>
    <row r="22" spans="1:61" s="2" customFormat="1" ht="15.75" hidden="1" x14ac:dyDescent="0.25">
      <c r="A22" s="2" t="s">
        <v>57</v>
      </c>
      <c r="B22" s="2" t="s">
        <v>57</v>
      </c>
      <c r="C22" s="2" t="str">
        <f t="shared" si="0"/>
        <v>Karaikal-KaraikalKOTAK MAHINDRA BANK</v>
      </c>
      <c r="D22" s="2" t="s">
        <v>119</v>
      </c>
      <c r="E22" s="2">
        <v>0</v>
      </c>
      <c r="F22" s="1">
        <v>21</v>
      </c>
      <c r="G22" s="1" t="s">
        <v>23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</row>
    <row r="23" spans="1:61" s="2" customFormat="1" ht="15.75" hidden="1" x14ac:dyDescent="0.25">
      <c r="A23" s="2" t="s">
        <v>57</v>
      </c>
      <c r="B23" s="2" t="s">
        <v>57</v>
      </c>
      <c r="C23" s="2" t="str">
        <f t="shared" si="0"/>
        <v>Karaikal-KaraikalDBS BANK INDIA (E-LVB)</v>
      </c>
      <c r="D23" s="2" t="s">
        <v>119</v>
      </c>
      <c r="E23" s="2">
        <v>2</v>
      </c>
      <c r="F23" s="1">
        <v>22</v>
      </c>
      <c r="G23" s="1" t="s">
        <v>24</v>
      </c>
      <c r="H23" s="1">
        <v>4989</v>
      </c>
      <c r="I23" s="1">
        <v>700494313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4989</v>
      </c>
      <c r="S23" s="1">
        <v>700494313</v>
      </c>
      <c r="T23" s="1">
        <v>3</v>
      </c>
      <c r="U23" s="1">
        <v>5744617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3</v>
      </c>
      <c r="AE23" s="1">
        <v>5744617</v>
      </c>
      <c r="AF23" s="1">
        <v>1</v>
      </c>
      <c r="AG23" s="1">
        <v>650000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1</v>
      </c>
      <c r="AO23" s="1">
        <v>650000</v>
      </c>
      <c r="AP23" s="1">
        <v>0</v>
      </c>
      <c r="AQ23" s="1">
        <v>0</v>
      </c>
      <c r="AR23" s="1">
        <v>4992</v>
      </c>
      <c r="AS23" s="1">
        <v>706238930</v>
      </c>
      <c r="AT23" s="1">
        <v>4294</v>
      </c>
      <c r="AU23" s="1">
        <v>595627531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683</v>
      </c>
      <c r="BE23" s="1">
        <v>98363106</v>
      </c>
      <c r="BF23" s="1">
        <v>683</v>
      </c>
      <c r="BG23" s="1">
        <v>98363106</v>
      </c>
      <c r="BH23" s="1">
        <v>5675</v>
      </c>
      <c r="BI23" s="1">
        <v>804602036</v>
      </c>
    </row>
    <row r="24" spans="1:61" s="2" customFormat="1" ht="15.75" hidden="1" x14ac:dyDescent="0.25">
      <c r="A24" s="2" t="s">
        <v>57</v>
      </c>
      <c r="B24" s="2" t="s">
        <v>57</v>
      </c>
      <c r="C24" s="2" t="str">
        <f t="shared" si="0"/>
        <v>Karaikal-KaraikalRBL BANK</v>
      </c>
      <c r="D24" s="2" t="s">
        <v>119</v>
      </c>
      <c r="E24" s="2">
        <v>0</v>
      </c>
      <c r="F24" s="1">
        <v>23</v>
      </c>
      <c r="G24" s="1" t="s">
        <v>25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</row>
    <row r="25" spans="1:61" s="2" customFormat="1" ht="15.75" hidden="1" x14ac:dyDescent="0.25">
      <c r="A25" s="2" t="s">
        <v>57</v>
      </c>
      <c r="B25" s="2" t="s">
        <v>57</v>
      </c>
      <c r="C25" s="2" t="str">
        <f t="shared" si="0"/>
        <v>Karaikal-KaraikalSOUTH INDIAN BANK</v>
      </c>
      <c r="D25" s="2" t="s">
        <v>119</v>
      </c>
      <c r="E25" s="2">
        <v>0</v>
      </c>
      <c r="F25" s="1">
        <v>24</v>
      </c>
      <c r="G25" s="1" t="s">
        <v>26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</row>
    <row r="26" spans="1:61" s="2" customFormat="1" ht="15.75" hidden="1" x14ac:dyDescent="0.25">
      <c r="A26" s="2" t="s">
        <v>57</v>
      </c>
      <c r="B26" s="2" t="s">
        <v>57</v>
      </c>
      <c r="C26" s="2" t="str">
        <f t="shared" si="0"/>
        <v>Karaikal-KaraikalTAMILNAD MERCANTILE BANK</v>
      </c>
      <c r="D26" s="2" t="s">
        <v>119</v>
      </c>
      <c r="E26" s="2">
        <v>1</v>
      </c>
      <c r="F26" s="1">
        <v>25</v>
      </c>
      <c r="G26" s="1" t="s">
        <v>27</v>
      </c>
      <c r="H26" s="1">
        <v>2154</v>
      </c>
      <c r="I26" s="1">
        <v>268855400</v>
      </c>
      <c r="J26" s="1">
        <v>38</v>
      </c>
      <c r="K26" s="1">
        <v>6766900</v>
      </c>
      <c r="L26" s="1">
        <v>2</v>
      </c>
      <c r="M26" s="1">
        <v>1909000</v>
      </c>
      <c r="N26" s="1">
        <v>0</v>
      </c>
      <c r="O26" s="1">
        <v>0</v>
      </c>
      <c r="P26" s="1">
        <v>0</v>
      </c>
      <c r="Q26" s="1">
        <v>0</v>
      </c>
      <c r="R26" s="1">
        <v>2192</v>
      </c>
      <c r="S26" s="1">
        <v>275622300</v>
      </c>
      <c r="T26" s="1">
        <v>112</v>
      </c>
      <c r="U26" s="1">
        <v>225471582.71000001</v>
      </c>
      <c r="V26" s="1">
        <v>6</v>
      </c>
      <c r="W26" s="1">
        <v>23698947</v>
      </c>
      <c r="X26" s="1">
        <v>1</v>
      </c>
      <c r="Y26" s="1">
        <v>1000000</v>
      </c>
      <c r="Z26" s="1">
        <v>0</v>
      </c>
      <c r="AA26" s="1">
        <v>0</v>
      </c>
      <c r="AB26" s="1">
        <v>0</v>
      </c>
      <c r="AC26" s="1">
        <v>0</v>
      </c>
      <c r="AD26" s="1">
        <v>119</v>
      </c>
      <c r="AE26" s="1">
        <v>250170529.71000001</v>
      </c>
      <c r="AF26" s="1">
        <v>1</v>
      </c>
      <c r="AG26" s="1">
        <v>650000</v>
      </c>
      <c r="AH26" s="1">
        <v>2</v>
      </c>
      <c r="AI26" s="1">
        <v>205318</v>
      </c>
      <c r="AJ26" s="1">
        <v>4</v>
      </c>
      <c r="AK26" s="1">
        <v>4190000</v>
      </c>
      <c r="AL26" s="1">
        <v>0</v>
      </c>
      <c r="AM26" s="1">
        <v>0</v>
      </c>
      <c r="AN26" s="1">
        <v>1</v>
      </c>
      <c r="AO26" s="1">
        <v>650000</v>
      </c>
      <c r="AP26" s="1">
        <v>0</v>
      </c>
      <c r="AQ26" s="1">
        <v>0</v>
      </c>
      <c r="AR26" s="1">
        <v>2317</v>
      </c>
      <c r="AS26" s="1">
        <v>530188147.70999998</v>
      </c>
      <c r="AT26" s="1">
        <v>2187</v>
      </c>
      <c r="AU26" s="1">
        <v>278378532</v>
      </c>
      <c r="AV26" s="1">
        <v>0</v>
      </c>
      <c r="AW26" s="1">
        <v>0</v>
      </c>
      <c r="AX26" s="1">
        <v>1</v>
      </c>
      <c r="AY26" s="1">
        <v>1077133.6000000001</v>
      </c>
      <c r="AZ26" s="1">
        <v>4</v>
      </c>
      <c r="BA26" s="1">
        <v>6435173</v>
      </c>
      <c r="BB26" s="1">
        <v>206</v>
      </c>
      <c r="BC26" s="1">
        <v>97433986.909999996</v>
      </c>
      <c r="BD26" s="1">
        <v>2</v>
      </c>
      <c r="BE26" s="1">
        <v>3275816</v>
      </c>
      <c r="BF26" s="1">
        <v>213</v>
      </c>
      <c r="BG26" s="1">
        <v>108222109.51000001</v>
      </c>
      <c r="BH26" s="1">
        <v>2530</v>
      </c>
      <c r="BI26" s="1">
        <v>638410257.22000003</v>
      </c>
    </row>
    <row r="27" spans="1:61" s="2" customFormat="1" ht="15.75" hidden="1" x14ac:dyDescent="0.25">
      <c r="A27" s="2" t="s">
        <v>57</v>
      </c>
      <c r="B27" s="2" t="s">
        <v>57</v>
      </c>
      <c r="C27" s="2" t="str">
        <f t="shared" si="0"/>
        <v>Karaikal-KaraikalBANDHAN BANK</v>
      </c>
      <c r="D27" s="2" t="s">
        <v>119</v>
      </c>
      <c r="E27" s="2">
        <v>0</v>
      </c>
      <c r="F27" s="1">
        <v>26</v>
      </c>
      <c r="G27" s="1" t="s">
        <v>28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</row>
    <row r="28" spans="1:61" s="2" customFormat="1" ht="15.75" hidden="1" x14ac:dyDescent="0.25">
      <c r="A28" s="2" t="s">
        <v>57</v>
      </c>
      <c r="B28" s="2" t="s">
        <v>57</v>
      </c>
      <c r="C28" s="2" t="str">
        <f t="shared" si="0"/>
        <v>Karaikal-KaraikalCSB BANK LIMITED</v>
      </c>
      <c r="D28" s="2" t="s">
        <v>119</v>
      </c>
      <c r="E28" s="2">
        <v>1</v>
      </c>
      <c r="F28" s="1">
        <v>27</v>
      </c>
      <c r="G28" s="1" t="s">
        <v>29</v>
      </c>
      <c r="H28" s="1">
        <v>145</v>
      </c>
      <c r="I28" s="1">
        <v>57165780</v>
      </c>
      <c r="J28" s="1">
        <v>1683</v>
      </c>
      <c r="K28" s="1">
        <v>389591060</v>
      </c>
      <c r="L28" s="1">
        <v>1701</v>
      </c>
      <c r="M28" s="1">
        <v>420246360</v>
      </c>
      <c r="N28" s="1">
        <v>0</v>
      </c>
      <c r="O28" s="1">
        <v>0</v>
      </c>
      <c r="P28" s="1">
        <v>0</v>
      </c>
      <c r="Q28" s="1">
        <v>0</v>
      </c>
      <c r="R28" s="1">
        <v>1828</v>
      </c>
      <c r="S28" s="1">
        <v>446756840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1</v>
      </c>
      <c r="AG28" s="1">
        <v>650000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1</v>
      </c>
      <c r="AO28" s="1">
        <v>650000</v>
      </c>
      <c r="AP28" s="1">
        <v>0</v>
      </c>
      <c r="AQ28" s="1">
        <v>0</v>
      </c>
      <c r="AR28" s="1">
        <v>1828</v>
      </c>
      <c r="AS28" s="1">
        <v>446756840</v>
      </c>
      <c r="AT28" s="1">
        <v>828</v>
      </c>
      <c r="AU28" s="1">
        <v>126998530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5</v>
      </c>
      <c r="BC28" s="1">
        <v>1236160</v>
      </c>
      <c r="BD28" s="1">
        <v>0</v>
      </c>
      <c r="BE28" s="1">
        <v>0</v>
      </c>
      <c r="BF28" s="1">
        <v>5</v>
      </c>
      <c r="BG28" s="1">
        <v>1236160</v>
      </c>
      <c r="BH28" s="1">
        <v>1833</v>
      </c>
      <c r="BI28" s="1">
        <v>447993000</v>
      </c>
    </row>
    <row r="29" spans="1:61" s="2" customFormat="1" ht="15.75" hidden="1" x14ac:dyDescent="0.25">
      <c r="A29" s="2" t="s">
        <v>57</v>
      </c>
      <c r="B29" s="2" t="s">
        <v>57</v>
      </c>
      <c r="C29" s="2" t="str">
        <f t="shared" si="0"/>
        <v>Karaikal-KaraikalINDUSIND BANK</v>
      </c>
      <c r="D29" s="2" t="s">
        <v>119</v>
      </c>
      <c r="E29" s="2">
        <v>0</v>
      </c>
      <c r="F29" s="1">
        <v>28</v>
      </c>
      <c r="G29" s="1" t="s">
        <v>30</v>
      </c>
      <c r="H29" s="1">
        <v>0</v>
      </c>
      <c r="I29" s="1">
        <v>0</v>
      </c>
      <c r="J29" s="1">
        <v>3</v>
      </c>
      <c r="K29" s="1">
        <v>1266170</v>
      </c>
      <c r="L29" s="1">
        <v>3</v>
      </c>
      <c r="M29" s="1">
        <v>1266170</v>
      </c>
      <c r="N29" s="1">
        <v>0</v>
      </c>
      <c r="O29" s="1">
        <v>0</v>
      </c>
      <c r="P29" s="1">
        <v>0</v>
      </c>
      <c r="Q29" s="1">
        <v>0</v>
      </c>
      <c r="R29" s="1">
        <v>3</v>
      </c>
      <c r="S29" s="1">
        <v>1266170</v>
      </c>
      <c r="T29" s="1">
        <v>18</v>
      </c>
      <c r="U29" s="1">
        <v>25080000</v>
      </c>
      <c r="V29" s="1">
        <v>3</v>
      </c>
      <c r="W29" s="1">
        <v>3825000</v>
      </c>
      <c r="X29" s="1">
        <v>3</v>
      </c>
      <c r="Y29" s="1">
        <v>13800000</v>
      </c>
      <c r="Z29" s="1">
        <v>0</v>
      </c>
      <c r="AA29" s="1">
        <v>0</v>
      </c>
      <c r="AB29" s="1">
        <v>0</v>
      </c>
      <c r="AC29" s="1">
        <v>0</v>
      </c>
      <c r="AD29" s="1">
        <v>24</v>
      </c>
      <c r="AE29" s="1">
        <v>42705000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27</v>
      </c>
      <c r="AS29" s="1">
        <v>43971170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1468</v>
      </c>
      <c r="BE29" s="1">
        <v>587881730</v>
      </c>
      <c r="BF29" s="1">
        <v>1468</v>
      </c>
      <c r="BG29" s="1">
        <v>587881730</v>
      </c>
      <c r="BH29" s="1">
        <v>1495</v>
      </c>
      <c r="BI29" s="1">
        <v>631852900</v>
      </c>
    </row>
    <row r="30" spans="1:61" s="2" customFormat="1" ht="15.75" hidden="1" x14ac:dyDescent="0.25">
      <c r="A30" s="2" t="s">
        <v>57</v>
      </c>
      <c r="B30" s="2" t="s">
        <v>57</v>
      </c>
      <c r="C30" s="2" t="str">
        <f t="shared" si="0"/>
        <v>Karaikal-KaraikalYES BANK</v>
      </c>
      <c r="D30" s="2" t="s">
        <v>119</v>
      </c>
      <c r="E30" s="2">
        <v>0</v>
      </c>
      <c r="F30" s="1">
        <v>29</v>
      </c>
      <c r="G30" s="1" t="s">
        <v>31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</row>
    <row r="31" spans="1:61" s="2" customFormat="1" ht="15.75" hidden="1" x14ac:dyDescent="0.25">
      <c r="A31" s="2" t="s">
        <v>57</v>
      </c>
      <c r="B31" s="2" t="s">
        <v>57</v>
      </c>
      <c r="C31" s="2" t="str">
        <f t="shared" si="0"/>
        <v>Karaikal-KaraikalKARNATAKA BANK</v>
      </c>
      <c r="D31" s="2" t="s">
        <v>119</v>
      </c>
      <c r="E31" s="2">
        <v>0</v>
      </c>
      <c r="F31" s="1">
        <v>30</v>
      </c>
      <c r="G31" s="1" t="s">
        <v>32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</row>
    <row r="32" spans="1:61" s="2" customFormat="1" ht="15.75" hidden="1" x14ac:dyDescent="0.25">
      <c r="A32" s="2" t="s">
        <v>57</v>
      </c>
      <c r="B32" s="2" t="s">
        <v>57</v>
      </c>
      <c r="C32" s="2" t="str">
        <f t="shared" si="0"/>
        <v>Karaikal-KaraikalDCB BANK</v>
      </c>
      <c r="D32" s="2" t="s">
        <v>119</v>
      </c>
      <c r="E32" s="2">
        <v>0</v>
      </c>
      <c r="F32" s="1">
        <v>31</v>
      </c>
      <c r="G32" s="1" t="s">
        <v>33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</row>
    <row r="33" spans="1:61" s="2" customFormat="1" ht="15.75" hidden="1" x14ac:dyDescent="0.25">
      <c r="A33" s="2" t="s">
        <v>57</v>
      </c>
      <c r="B33" s="2" t="s">
        <v>57</v>
      </c>
      <c r="C33" s="2" t="str">
        <f t="shared" si="0"/>
        <v>Karaikal-KaraikalDHANLAXMI BANK</v>
      </c>
      <c r="D33" s="2" t="s">
        <v>119</v>
      </c>
      <c r="E33" s="2">
        <v>0</v>
      </c>
      <c r="F33" s="1">
        <v>32</v>
      </c>
      <c r="G33" s="1" t="s">
        <v>34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</row>
    <row r="34" spans="1:61" s="2" customFormat="1" ht="15.75" hidden="1" x14ac:dyDescent="0.25">
      <c r="A34" s="2" t="s">
        <v>57</v>
      </c>
      <c r="B34" s="2" t="s">
        <v>57</v>
      </c>
      <c r="C34" s="2" t="str">
        <f t="shared" si="0"/>
        <v>Karaikal-KaraikalPUDUVAI BHARATHIYAR GRAMA BANK</v>
      </c>
      <c r="D34" s="2" t="s">
        <v>120</v>
      </c>
      <c r="E34" s="2">
        <v>9</v>
      </c>
      <c r="F34" s="1">
        <v>33</v>
      </c>
      <c r="G34" s="1" t="s">
        <v>36</v>
      </c>
      <c r="H34" s="1">
        <v>27134</v>
      </c>
      <c r="I34" s="1">
        <v>2779839470</v>
      </c>
      <c r="J34" s="1">
        <v>203</v>
      </c>
      <c r="K34" s="1">
        <v>104235601</v>
      </c>
      <c r="L34" s="1">
        <v>198</v>
      </c>
      <c r="M34" s="1">
        <v>103645481</v>
      </c>
      <c r="N34" s="1">
        <v>0</v>
      </c>
      <c r="O34" s="1">
        <v>0</v>
      </c>
      <c r="P34" s="1">
        <v>0</v>
      </c>
      <c r="Q34" s="1">
        <v>0</v>
      </c>
      <c r="R34" s="1">
        <v>27337</v>
      </c>
      <c r="S34" s="1">
        <v>2884075071</v>
      </c>
      <c r="T34" s="1">
        <v>2442</v>
      </c>
      <c r="U34" s="1">
        <v>182703396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2442</v>
      </c>
      <c r="AE34" s="1">
        <v>182703396</v>
      </c>
      <c r="AF34" s="1">
        <v>0</v>
      </c>
      <c r="AG34" s="1">
        <v>0</v>
      </c>
      <c r="AH34" s="1">
        <v>0</v>
      </c>
      <c r="AI34" s="1">
        <v>0</v>
      </c>
      <c r="AJ34" s="1">
        <v>33</v>
      </c>
      <c r="AK34" s="1">
        <v>32530000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29812</v>
      </c>
      <c r="AS34" s="1">
        <v>3099308467</v>
      </c>
      <c r="AT34" s="1">
        <v>20179</v>
      </c>
      <c r="AU34" s="1">
        <v>1965147424.6400001</v>
      </c>
      <c r="AV34" s="1">
        <v>0</v>
      </c>
      <c r="AW34" s="1">
        <v>0</v>
      </c>
      <c r="AX34" s="1">
        <v>0</v>
      </c>
      <c r="AY34" s="1">
        <v>0</v>
      </c>
      <c r="AZ34" s="1">
        <v>26</v>
      </c>
      <c r="BA34" s="1">
        <v>92964000</v>
      </c>
      <c r="BB34" s="1">
        <v>0</v>
      </c>
      <c r="BC34" s="1">
        <v>0</v>
      </c>
      <c r="BD34" s="1">
        <v>187</v>
      </c>
      <c r="BE34" s="1">
        <v>51281100</v>
      </c>
      <c r="BF34" s="1">
        <v>213</v>
      </c>
      <c r="BG34" s="1">
        <v>144245100</v>
      </c>
      <c r="BH34" s="1">
        <v>30025</v>
      </c>
      <c r="BI34" s="1">
        <v>3243553567</v>
      </c>
    </row>
    <row r="35" spans="1:61" s="2" customFormat="1" ht="15.75" hidden="1" x14ac:dyDescent="0.25">
      <c r="A35" s="2" t="s">
        <v>57</v>
      </c>
      <c r="B35" s="2" t="s">
        <v>57</v>
      </c>
      <c r="C35" s="2" t="str">
        <f t="shared" si="0"/>
        <v>Karaikal-KaraikalEQUITAS SMALL FIN. BANK</v>
      </c>
      <c r="D35" s="2" t="s">
        <v>121</v>
      </c>
      <c r="E35" s="2">
        <v>2</v>
      </c>
      <c r="F35" s="1">
        <v>34</v>
      </c>
      <c r="G35" s="1" t="s">
        <v>38</v>
      </c>
      <c r="H35" s="1">
        <v>0</v>
      </c>
      <c r="I35" s="1">
        <v>0</v>
      </c>
      <c r="J35" s="1">
        <v>6409</v>
      </c>
      <c r="K35" s="1">
        <v>365257400</v>
      </c>
      <c r="L35" s="1">
        <v>6409</v>
      </c>
      <c r="M35" s="1">
        <v>365257400</v>
      </c>
      <c r="N35" s="1">
        <v>0</v>
      </c>
      <c r="O35" s="1">
        <v>0</v>
      </c>
      <c r="P35" s="1">
        <v>0</v>
      </c>
      <c r="Q35" s="1">
        <v>0</v>
      </c>
      <c r="R35" s="1">
        <v>6409</v>
      </c>
      <c r="S35" s="1">
        <v>365257400</v>
      </c>
      <c r="T35" s="1">
        <v>232</v>
      </c>
      <c r="U35" s="1">
        <v>173457758</v>
      </c>
      <c r="V35" s="1">
        <v>1</v>
      </c>
      <c r="W35" s="1">
        <v>450000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233</v>
      </c>
      <c r="AE35" s="1">
        <v>173907758</v>
      </c>
      <c r="AF35" s="1">
        <v>0</v>
      </c>
      <c r="AG35" s="1">
        <v>0</v>
      </c>
      <c r="AH35" s="1">
        <v>0</v>
      </c>
      <c r="AI35" s="1">
        <v>0</v>
      </c>
      <c r="AJ35" s="1">
        <v>6</v>
      </c>
      <c r="AK35" s="1">
        <v>3807000</v>
      </c>
      <c r="AL35" s="1">
        <v>0</v>
      </c>
      <c r="AM35" s="1">
        <v>0</v>
      </c>
      <c r="AN35" s="1">
        <v>0</v>
      </c>
      <c r="AO35" s="1">
        <v>0</v>
      </c>
      <c r="AP35" s="1">
        <v>372</v>
      </c>
      <c r="AQ35" s="1">
        <v>19525000</v>
      </c>
      <c r="AR35" s="1">
        <v>7020</v>
      </c>
      <c r="AS35" s="1">
        <v>562497158</v>
      </c>
      <c r="AT35" s="1">
        <v>6765</v>
      </c>
      <c r="AU35" s="1">
        <v>376165000</v>
      </c>
      <c r="AV35" s="1">
        <v>0</v>
      </c>
      <c r="AW35" s="1">
        <v>0</v>
      </c>
      <c r="AX35" s="1">
        <v>0</v>
      </c>
      <c r="AY35" s="1">
        <v>0</v>
      </c>
      <c r="AZ35" s="1">
        <v>4</v>
      </c>
      <c r="BA35" s="1">
        <v>7592170</v>
      </c>
      <c r="BB35" s="1">
        <v>0</v>
      </c>
      <c r="BC35" s="1">
        <v>0</v>
      </c>
      <c r="BD35" s="1">
        <v>585</v>
      </c>
      <c r="BE35" s="1">
        <v>73801163</v>
      </c>
      <c r="BF35" s="1">
        <v>589</v>
      </c>
      <c r="BG35" s="1">
        <v>81393333</v>
      </c>
      <c r="BH35" s="1">
        <v>7609</v>
      </c>
      <c r="BI35" s="1">
        <v>643890491</v>
      </c>
    </row>
    <row r="36" spans="1:61" s="2" customFormat="1" ht="15.75" hidden="1" x14ac:dyDescent="0.25">
      <c r="A36" s="2" t="s">
        <v>57</v>
      </c>
      <c r="B36" s="2" t="s">
        <v>57</v>
      </c>
      <c r="C36" s="2" t="str">
        <f t="shared" si="0"/>
        <v>Karaikal-KaraikalFINCARE SMALL FIN. BANK</v>
      </c>
      <c r="D36" s="2" t="s">
        <v>121</v>
      </c>
      <c r="E36" s="2">
        <v>1</v>
      </c>
      <c r="F36" s="1">
        <v>35</v>
      </c>
      <c r="G36" s="1" t="s">
        <v>39</v>
      </c>
      <c r="H36" s="1">
        <v>0</v>
      </c>
      <c r="I36" s="1">
        <v>0</v>
      </c>
      <c r="J36" s="1">
        <v>2659</v>
      </c>
      <c r="K36" s="1">
        <v>110694100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2659</v>
      </c>
      <c r="S36" s="1">
        <v>110694100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1">
        <v>7</v>
      </c>
      <c r="AK36" s="1">
        <v>3067000</v>
      </c>
      <c r="AL36" s="1">
        <v>0</v>
      </c>
      <c r="AM36" s="1">
        <v>0</v>
      </c>
      <c r="AN36" s="1">
        <v>0</v>
      </c>
      <c r="AO36" s="1">
        <v>0</v>
      </c>
      <c r="AP36" s="1">
        <v>37</v>
      </c>
      <c r="AQ36" s="1">
        <v>1246200</v>
      </c>
      <c r="AR36" s="1">
        <v>2703</v>
      </c>
      <c r="AS36" s="1">
        <v>115007300</v>
      </c>
      <c r="AT36" s="1">
        <v>37</v>
      </c>
      <c r="AU36" s="1">
        <v>1246200</v>
      </c>
      <c r="AV36" s="1">
        <v>0</v>
      </c>
      <c r="AW36" s="1">
        <v>0</v>
      </c>
      <c r="AX36" s="1">
        <v>0</v>
      </c>
      <c r="AY36" s="1">
        <v>0</v>
      </c>
      <c r="AZ36" s="1">
        <v>0</v>
      </c>
      <c r="BA36" s="1">
        <v>0</v>
      </c>
      <c r="BB36" s="1">
        <v>0</v>
      </c>
      <c r="BC36" s="1">
        <v>0</v>
      </c>
      <c r="BD36" s="1">
        <v>10</v>
      </c>
      <c r="BE36" s="1">
        <v>8668068</v>
      </c>
      <c r="BF36" s="1">
        <v>10</v>
      </c>
      <c r="BG36" s="1">
        <v>8668068</v>
      </c>
      <c r="BH36" s="1">
        <v>2713</v>
      </c>
      <c r="BI36" s="1">
        <v>123675368</v>
      </c>
    </row>
    <row r="37" spans="1:61" s="2" customFormat="1" ht="15.75" hidden="1" x14ac:dyDescent="0.25">
      <c r="A37" s="2" t="s">
        <v>57</v>
      </c>
      <c r="B37" s="2" t="s">
        <v>57</v>
      </c>
      <c r="C37" s="2" t="str">
        <f t="shared" si="0"/>
        <v>Karaikal-KaraikalJANA SMALL FIN. BANK</v>
      </c>
      <c r="D37" s="2" t="s">
        <v>121</v>
      </c>
      <c r="E37" s="2">
        <v>0</v>
      </c>
      <c r="F37" s="1">
        <v>36</v>
      </c>
      <c r="G37" s="1" t="s">
        <v>40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0</v>
      </c>
      <c r="AU37" s="1">
        <v>0</v>
      </c>
      <c r="AV37" s="1">
        <v>0</v>
      </c>
      <c r="AW37" s="1">
        <v>0</v>
      </c>
      <c r="AX37" s="1">
        <v>0</v>
      </c>
      <c r="AY37" s="1">
        <v>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</row>
    <row r="38" spans="1:61" s="2" customFormat="1" ht="15.75" hidden="1" x14ac:dyDescent="0.25">
      <c r="A38" s="2" t="s">
        <v>57</v>
      </c>
      <c r="B38" s="2" t="s">
        <v>57</v>
      </c>
      <c r="C38" s="2" t="str">
        <f t="shared" si="0"/>
        <v>Karaikal-KaraikalSURYODAY SMALL FIN. BANK</v>
      </c>
      <c r="D38" s="2" t="s">
        <v>121</v>
      </c>
      <c r="E38" s="2">
        <v>0</v>
      </c>
      <c r="F38" s="1">
        <v>37</v>
      </c>
      <c r="G38" s="1" t="s">
        <v>41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</row>
    <row r="39" spans="1:61" s="2" customFormat="1" ht="15.75" hidden="1" x14ac:dyDescent="0.25">
      <c r="A39" s="2" t="s">
        <v>57</v>
      </c>
      <c r="B39" s="2" t="s">
        <v>57</v>
      </c>
      <c r="C39" s="2" t="str">
        <f t="shared" si="0"/>
        <v>Karaikal-KaraikalUJJIVAN SMALL FIN. BANK</v>
      </c>
      <c r="D39" s="2" t="s">
        <v>121</v>
      </c>
      <c r="E39" s="2">
        <v>0</v>
      </c>
      <c r="F39" s="1">
        <v>38</v>
      </c>
      <c r="G39" s="1" t="s">
        <v>42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0</v>
      </c>
      <c r="AY39" s="1">
        <v>0</v>
      </c>
      <c r="AZ39" s="1">
        <v>0</v>
      </c>
      <c r="BA39" s="1">
        <v>0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</row>
    <row r="40" spans="1:61" s="2" customFormat="1" ht="15.75" hidden="1" x14ac:dyDescent="0.25">
      <c r="A40" s="2" t="s">
        <v>57</v>
      </c>
      <c r="B40" s="2" t="s">
        <v>57</v>
      </c>
      <c r="C40" s="2" t="str">
        <f t="shared" si="0"/>
        <v>Karaikal-KaraikalUTKARSH SMALL FIN. BANK</v>
      </c>
      <c r="D40" s="2" t="s">
        <v>121</v>
      </c>
      <c r="E40" s="2">
        <v>0</v>
      </c>
      <c r="F40" s="1">
        <v>39</v>
      </c>
      <c r="G40" s="1" t="s">
        <v>43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  <c r="BG40" s="1">
        <v>0</v>
      </c>
      <c r="BH40" s="1">
        <v>0</v>
      </c>
      <c r="BI40" s="1">
        <v>0</v>
      </c>
    </row>
    <row r="41" spans="1:61" s="2" customFormat="1" ht="15.75" hidden="1" x14ac:dyDescent="0.25">
      <c r="A41" s="2" t="s">
        <v>57</v>
      </c>
      <c r="B41" s="2" t="s">
        <v>57</v>
      </c>
      <c r="C41" s="2" t="str">
        <f t="shared" si="0"/>
        <v>Karaikal-KaraikalESAF SMALL FIN. BANK</v>
      </c>
      <c r="D41" s="2" t="s">
        <v>121</v>
      </c>
      <c r="E41" s="2">
        <v>0</v>
      </c>
      <c r="F41" s="1">
        <v>40</v>
      </c>
      <c r="G41" s="1" t="s">
        <v>44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</row>
    <row r="42" spans="1:61" s="2" customFormat="1" ht="15.75" hidden="1" x14ac:dyDescent="0.25">
      <c r="A42" s="2" t="s">
        <v>57</v>
      </c>
      <c r="B42" s="2" t="s">
        <v>57</v>
      </c>
      <c r="C42" s="2" t="str">
        <f t="shared" si="0"/>
        <v>Karaikal-KaraikalPUDUCHERRY STATE CO-OPERATIVE BANK</v>
      </c>
      <c r="D42" s="2" t="s">
        <v>122</v>
      </c>
      <c r="E42" s="2">
        <v>2</v>
      </c>
      <c r="F42" s="1">
        <v>41</v>
      </c>
      <c r="G42" s="1" t="s">
        <v>46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3</v>
      </c>
      <c r="BC42" s="1">
        <v>858000</v>
      </c>
      <c r="BD42" s="1">
        <v>278</v>
      </c>
      <c r="BE42" s="1">
        <v>98620666</v>
      </c>
      <c r="BF42" s="1">
        <v>281</v>
      </c>
      <c r="BG42" s="1">
        <v>99478666</v>
      </c>
      <c r="BH42" s="1">
        <v>281</v>
      </c>
      <c r="BI42" s="1">
        <v>99478666</v>
      </c>
    </row>
    <row r="43" spans="1:61" s="2" customFormat="1" ht="15.75" hidden="1" x14ac:dyDescent="0.25">
      <c r="A43" s="2" t="s">
        <v>57</v>
      </c>
      <c r="B43" s="2" t="s">
        <v>57</v>
      </c>
      <c r="C43" s="2" t="str">
        <f t="shared" si="0"/>
        <v>Karaikal-KaraikalINDIA POST PAYMENTS BANK</v>
      </c>
      <c r="D43" s="2" t="s">
        <v>123</v>
      </c>
      <c r="E43" s="2">
        <v>1</v>
      </c>
      <c r="F43" s="1">
        <v>42</v>
      </c>
      <c r="G43" s="1" t="s">
        <v>48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</row>
    <row r="44" spans="1:61" s="2" customFormat="1" ht="15.75" hidden="1" x14ac:dyDescent="0.25">
      <c r="A44" s="2" t="s">
        <v>57</v>
      </c>
      <c r="B44" s="2" t="s">
        <v>57</v>
      </c>
      <c r="C44" s="2" t="str">
        <f t="shared" si="0"/>
        <v>Karaikal-KaraikalSIDBI</v>
      </c>
      <c r="D44" s="2" t="s">
        <v>124</v>
      </c>
      <c r="E44" s="2">
        <v>0</v>
      </c>
      <c r="F44" s="1">
        <v>43</v>
      </c>
      <c r="G44" s="1" t="s">
        <v>50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</v>
      </c>
    </row>
    <row r="45" spans="1:61" s="2" customFormat="1" ht="15.75" hidden="1" x14ac:dyDescent="0.25">
      <c r="A45" s="2" t="s">
        <v>58</v>
      </c>
      <c r="B45" s="2" t="s">
        <v>58</v>
      </c>
      <c r="C45" s="2" t="str">
        <f t="shared" si="0"/>
        <v>Mahe-MaheBANK OF BARODA</v>
      </c>
      <c r="D45" s="2" t="s">
        <v>118</v>
      </c>
      <c r="E45" s="2">
        <v>0</v>
      </c>
      <c r="F45" s="1">
        <v>1</v>
      </c>
      <c r="G45" s="1" t="s">
        <v>2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</row>
    <row r="46" spans="1:61" s="2" customFormat="1" ht="15.75" hidden="1" x14ac:dyDescent="0.25">
      <c r="A46" s="2" t="s">
        <v>58</v>
      </c>
      <c r="B46" s="2" t="s">
        <v>58</v>
      </c>
      <c r="C46" s="2" t="str">
        <f t="shared" si="0"/>
        <v>Mahe-MaheBANK OF INDIA</v>
      </c>
      <c r="D46" s="2" t="s">
        <v>118</v>
      </c>
      <c r="E46" s="2">
        <v>1</v>
      </c>
      <c r="F46" s="1">
        <v>2</v>
      </c>
      <c r="G46" s="1" t="s">
        <v>3</v>
      </c>
      <c r="H46" s="1">
        <v>39</v>
      </c>
      <c r="I46" s="1">
        <v>9089377</v>
      </c>
      <c r="J46" s="1">
        <v>284</v>
      </c>
      <c r="K46" s="1">
        <v>43939400</v>
      </c>
      <c r="L46" s="1">
        <v>5</v>
      </c>
      <c r="M46" s="1">
        <v>3882000</v>
      </c>
      <c r="N46" s="1">
        <v>0</v>
      </c>
      <c r="O46" s="1">
        <v>0</v>
      </c>
      <c r="P46" s="1">
        <v>2</v>
      </c>
      <c r="Q46" s="1">
        <v>277000</v>
      </c>
      <c r="R46" s="1">
        <v>325</v>
      </c>
      <c r="S46" s="1">
        <v>53305777</v>
      </c>
      <c r="T46" s="1">
        <v>26</v>
      </c>
      <c r="U46" s="1">
        <v>18684482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26</v>
      </c>
      <c r="AE46" s="1">
        <v>18684482</v>
      </c>
      <c r="AF46" s="1">
        <v>1</v>
      </c>
      <c r="AG46" s="1">
        <v>310000</v>
      </c>
      <c r="AH46" s="1">
        <v>9</v>
      </c>
      <c r="AI46" s="1">
        <v>1128955</v>
      </c>
      <c r="AJ46" s="1">
        <v>26</v>
      </c>
      <c r="AK46" s="1">
        <v>19745000</v>
      </c>
      <c r="AL46" s="1">
        <v>0</v>
      </c>
      <c r="AM46" s="1">
        <v>0</v>
      </c>
      <c r="AN46" s="1">
        <v>1</v>
      </c>
      <c r="AO46" s="1">
        <v>310000</v>
      </c>
      <c r="AP46" s="1">
        <v>0</v>
      </c>
      <c r="AQ46" s="1">
        <v>0</v>
      </c>
      <c r="AR46" s="1">
        <v>386</v>
      </c>
      <c r="AS46" s="1">
        <v>92864214</v>
      </c>
      <c r="AT46" s="1">
        <v>325</v>
      </c>
      <c r="AU46" s="1">
        <v>53856777</v>
      </c>
      <c r="AV46" s="1">
        <v>0</v>
      </c>
      <c r="AW46" s="1">
        <v>0</v>
      </c>
      <c r="AX46" s="1">
        <v>0</v>
      </c>
      <c r="AY46" s="1">
        <v>0</v>
      </c>
      <c r="AZ46" s="1">
        <v>9</v>
      </c>
      <c r="BA46" s="1">
        <v>10897557</v>
      </c>
      <c r="BB46" s="1">
        <v>19</v>
      </c>
      <c r="BC46" s="1">
        <v>3849000</v>
      </c>
      <c r="BD46" s="1">
        <v>38</v>
      </c>
      <c r="BE46" s="1">
        <v>33833018</v>
      </c>
      <c r="BF46" s="1">
        <v>66</v>
      </c>
      <c r="BG46" s="1">
        <v>48579575</v>
      </c>
      <c r="BH46" s="1">
        <v>452</v>
      </c>
      <c r="BI46" s="1">
        <v>141443789</v>
      </c>
    </row>
    <row r="47" spans="1:61" s="2" customFormat="1" ht="15.75" hidden="1" x14ac:dyDescent="0.25">
      <c r="A47" s="2" t="s">
        <v>58</v>
      </c>
      <c r="B47" s="2" t="s">
        <v>58</v>
      </c>
      <c r="C47" s="2" t="str">
        <f t="shared" si="0"/>
        <v>Mahe-MaheBANK OF MAHARASHTRA</v>
      </c>
      <c r="D47" s="2" t="s">
        <v>118</v>
      </c>
      <c r="E47" s="2">
        <v>1</v>
      </c>
      <c r="F47" s="1">
        <v>3</v>
      </c>
      <c r="G47" s="1" t="s">
        <v>4</v>
      </c>
      <c r="H47" s="1">
        <v>1</v>
      </c>
      <c r="I47" s="1">
        <v>295000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1</v>
      </c>
      <c r="S47" s="1">
        <v>295000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1</v>
      </c>
      <c r="AG47" s="1">
        <v>325000</v>
      </c>
      <c r="AH47" s="1">
        <v>1</v>
      </c>
      <c r="AI47" s="1">
        <v>192500</v>
      </c>
      <c r="AJ47" s="1">
        <v>0</v>
      </c>
      <c r="AK47" s="1">
        <v>0</v>
      </c>
      <c r="AL47" s="1">
        <v>0</v>
      </c>
      <c r="AM47" s="1">
        <v>0</v>
      </c>
      <c r="AN47" s="1">
        <v>1</v>
      </c>
      <c r="AO47" s="1">
        <v>325000</v>
      </c>
      <c r="AP47" s="1">
        <v>0</v>
      </c>
      <c r="AQ47" s="1">
        <v>0</v>
      </c>
      <c r="AR47" s="1">
        <v>2</v>
      </c>
      <c r="AS47" s="1">
        <v>487500</v>
      </c>
      <c r="AT47" s="1">
        <v>2</v>
      </c>
      <c r="AU47" s="1">
        <v>487500</v>
      </c>
      <c r="AV47" s="1">
        <v>0</v>
      </c>
      <c r="AW47" s="1">
        <v>0</v>
      </c>
      <c r="AX47" s="1">
        <v>0</v>
      </c>
      <c r="AY47" s="1">
        <v>0</v>
      </c>
      <c r="AZ47" s="1">
        <v>0</v>
      </c>
      <c r="BA47" s="1">
        <v>0</v>
      </c>
      <c r="BB47" s="1">
        <v>1</v>
      </c>
      <c r="BC47" s="1">
        <v>1480000</v>
      </c>
      <c r="BD47" s="1">
        <v>0</v>
      </c>
      <c r="BE47" s="1">
        <v>0</v>
      </c>
      <c r="BF47" s="1">
        <v>1</v>
      </c>
      <c r="BG47" s="1">
        <v>1480000</v>
      </c>
      <c r="BH47" s="1">
        <v>3</v>
      </c>
      <c r="BI47" s="1">
        <v>1967500</v>
      </c>
    </row>
    <row r="48" spans="1:61" s="2" customFormat="1" ht="15.75" hidden="1" x14ac:dyDescent="0.25">
      <c r="A48" s="2" t="s">
        <v>58</v>
      </c>
      <c r="B48" s="2" t="s">
        <v>58</v>
      </c>
      <c r="C48" s="2" t="str">
        <f t="shared" si="0"/>
        <v>Mahe-MaheCANARA BANK</v>
      </c>
      <c r="D48" s="2" t="s">
        <v>118</v>
      </c>
      <c r="E48" s="2">
        <v>2</v>
      </c>
      <c r="F48" s="1">
        <v>4</v>
      </c>
      <c r="G48" s="1" t="s">
        <v>5</v>
      </c>
      <c r="H48" s="1">
        <v>6592</v>
      </c>
      <c r="I48" s="1">
        <v>1218101600</v>
      </c>
      <c r="J48" s="1">
        <v>8</v>
      </c>
      <c r="K48" s="1">
        <v>1591000</v>
      </c>
      <c r="L48" s="1">
        <v>5</v>
      </c>
      <c r="M48" s="1">
        <v>356100</v>
      </c>
      <c r="N48" s="1">
        <v>0</v>
      </c>
      <c r="O48" s="1">
        <v>0</v>
      </c>
      <c r="P48" s="1">
        <v>2</v>
      </c>
      <c r="Q48" s="1">
        <v>156520.68</v>
      </c>
      <c r="R48" s="1">
        <v>6602</v>
      </c>
      <c r="S48" s="1">
        <v>1219849120.6800001</v>
      </c>
      <c r="T48" s="1">
        <v>116</v>
      </c>
      <c r="U48" s="1">
        <v>38659000</v>
      </c>
      <c r="V48" s="1">
        <v>9</v>
      </c>
      <c r="W48" s="1">
        <v>9200000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137</v>
      </c>
      <c r="AE48" s="1">
        <v>47859011</v>
      </c>
      <c r="AF48" s="1">
        <v>2</v>
      </c>
      <c r="AG48" s="1">
        <v>800000</v>
      </c>
      <c r="AH48" s="1">
        <v>56</v>
      </c>
      <c r="AI48" s="1">
        <v>9327218</v>
      </c>
      <c r="AJ48" s="1">
        <v>39</v>
      </c>
      <c r="AK48" s="1">
        <v>29755000</v>
      </c>
      <c r="AL48" s="1">
        <v>0</v>
      </c>
      <c r="AM48" s="1">
        <v>0</v>
      </c>
      <c r="AN48" s="1">
        <v>2</v>
      </c>
      <c r="AO48" s="1">
        <v>800000</v>
      </c>
      <c r="AP48" s="1">
        <v>0</v>
      </c>
      <c r="AQ48" s="1">
        <v>0</v>
      </c>
      <c r="AR48" s="1">
        <v>6834</v>
      </c>
      <c r="AS48" s="1">
        <v>1306790349.6800001</v>
      </c>
      <c r="AT48" s="1">
        <v>4702</v>
      </c>
      <c r="AU48" s="1">
        <v>948690631.82000005</v>
      </c>
      <c r="AV48" s="1">
        <v>0</v>
      </c>
      <c r="AW48" s="1">
        <v>0</v>
      </c>
      <c r="AX48" s="1">
        <v>7</v>
      </c>
      <c r="AY48" s="1">
        <v>6582006</v>
      </c>
      <c r="AZ48" s="1">
        <v>33</v>
      </c>
      <c r="BA48" s="1">
        <v>62060000</v>
      </c>
      <c r="BB48" s="1">
        <v>40</v>
      </c>
      <c r="BC48" s="1">
        <v>27660421</v>
      </c>
      <c r="BD48" s="1">
        <v>63</v>
      </c>
      <c r="BE48" s="1">
        <v>55902170</v>
      </c>
      <c r="BF48" s="1">
        <v>143</v>
      </c>
      <c r="BG48" s="1">
        <v>152204597</v>
      </c>
      <c r="BH48" s="1">
        <v>6977</v>
      </c>
      <c r="BI48" s="1">
        <v>1458994946.6800001</v>
      </c>
    </row>
    <row r="49" spans="1:61" s="2" customFormat="1" ht="15.75" hidden="1" x14ac:dyDescent="0.25">
      <c r="A49" s="2" t="s">
        <v>58</v>
      </c>
      <c r="B49" s="2" t="s">
        <v>58</v>
      </c>
      <c r="C49" s="2" t="str">
        <f t="shared" si="0"/>
        <v>Mahe-MaheCENTRAL BANK OF INDIA</v>
      </c>
      <c r="D49" s="2" t="s">
        <v>118</v>
      </c>
      <c r="E49" s="2">
        <v>0</v>
      </c>
      <c r="F49" s="1">
        <v>5</v>
      </c>
      <c r="G49" s="1" t="s">
        <v>6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0</v>
      </c>
      <c r="AU49" s="1">
        <v>0</v>
      </c>
      <c r="AV49" s="1">
        <v>0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</row>
    <row r="50" spans="1:61" s="2" customFormat="1" ht="15.75" hidden="1" x14ac:dyDescent="0.25">
      <c r="A50" s="2" t="s">
        <v>58</v>
      </c>
      <c r="B50" s="2" t="s">
        <v>58</v>
      </c>
      <c r="C50" s="2" t="str">
        <f t="shared" si="0"/>
        <v>Mahe-MaheINDIAN BANK</v>
      </c>
      <c r="D50" s="2" t="s">
        <v>118</v>
      </c>
      <c r="E50" s="2">
        <v>1</v>
      </c>
      <c r="F50" s="1">
        <v>6</v>
      </c>
      <c r="G50" s="1" t="s">
        <v>7</v>
      </c>
      <c r="H50" s="1">
        <v>660</v>
      </c>
      <c r="I50" s="1">
        <v>93637500</v>
      </c>
      <c r="J50" s="1">
        <v>0</v>
      </c>
      <c r="K50" s="1">
        <v>0</v>
      </c>
      <c r="L50" s="1">
        <v>11</v>
      </c>
      <c r="M50" s="1">
        <v>1789000</v>
      </c>
      <c r="N50" s="1">
        <v>0</v>
      </c>
      <c r="O50" s="1">
        <v>0</v>
      </c>
      <c r="P50" s="1">
        <v>0</v>
      </c>
      <c r="Q50" s="1">
        <v>0</v>
      </c>
      <c r="R50" s="1">
        <v>660</v>
      </c>
      <c r="S50" s="1">
        <v>93637500</v>
      </c>
      <c r="T50" s="1">
        <v>9</v>
      </c>
      <c r="U50" s="1">
        <v>11306665</v>
      </c>
      <c r="V50" s="1">
        <v>2</v>
      </c>
      <c r="W50" s="1">
        <v>13280000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11</v>
      </c>
      <c r="AE50" s="1">
        <v>24586665</v>
      </c>
      <c r="AF50" s="1">
        <v>1</v>
      </c>
      <c r="AG50" s="1">
        <v>400000</v>
      </c>
      <c r="AH50" s="1">
        <v>8</v>
      </c>
      <c r="AI50" s="1">
        <v>646085</v>
      </c>
      <c r="AJ50" s="1">
        <v>0</v>
      </c>
      <c r="AK50" s="1">
        <v>0</v>
      </c>
      <c r="AL50" s="1">
        <v>0</v>
      </c>
      <c r="AM50" s="1">
        <v>0</v>
      </c>
      <c r="AN50" s="1">
        <v>1</v>
      </c>
      <c r="AO50" s="1">
        <v>400000</v>
      </c>
      <c r="AP50" s="1">
        <v>0</v>
      </c>
      <c r="AQ50" s="1">
        <v>0</v>
      </c>
      <c r="AR50" s="1">
        <v>679</v>
      </c>
      <c r="AS50" s="1">
        <v>118870250</v>
      </c>
      <c r="AT50" s="1">
        <v>627</v>
      </c>
      <c r="AU50" s="1">
        <v>74535500</v>
      </c>
      <c r="AV50" s="1">
        <v>210</v>
      </c>
      <c r="AW50" s="1">
        <v>20193000</v>
      </c>
      <c r="AX50" s="1">
        <v>0</v>
      </c>
      <c r="AY50" s="1">
        <v>0</v>
      </c>
      <c r="AZ50" s="1">
        <v>15</v>
      </c>
      <c r="BA50" s="1">
        <v>21682700</v>
      </c>
      <c r="BB50" s="1">
        <v>36</v>
      </c>
      <c r="BC50" s="1">
        <v>34806800</v>
      </c>
      <c r="BD50" s="1">
        <v>0</v>
      </c>
      <c r="BE50" s="1">
        <v>0</v>
      </c>
      <c r="BF50" s="1">
        <v>261</v>
      </c>
      <c r="BG50" s="1">
        <v>76682500</v>
      </c>
      <c r="BH50" s="1">
        <v>940</v>
      </c>
      <c r="BI50" s="1">
        <v>195552750</v>
      </c>
    </row>
    <row r="51" spans="1:61" s="2" customFormat="1" ht="15.75" hidden="1" x14ac:dyDescent="0.25">
      <c r="A51" s="2" t="s">
        <v>58</v>
      </c>
      <c r="B51" s="2" t="s">
        <v>58</v>
      </c>
      <c r="C51" s="2" t="str">
        <f t="shared" si="0"/>
        <v>Mahe-MaheINDIAN OVERSEAS BANK</v>
      </c>
      <c r="D51" s="2" t="s">
        <v>118</v>
      </c>
      <c r="E51" s="2">
        <v>0</v>
      </c>
      <c r="F51" s="1">
        <v>7</v>
      </c>
      <c r="G51" s="1" t="s">
        <v>8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0</v>
      </c>
      <c r="AU51" s="1">
        <v>0</v>
      </c>
      <c r="AV51" s="1">
        <v>0</v>
      </c>
      <c r="AW51" s="1">
        <v>0</v>
      </c>
      <c r="AX51" s="1">
        <v>0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</row>
    <row r="52" spans="1:61" s="2" customFormat="1" ht="15.75" hidden="1" x14ac:dyDescent="0.25">
      <c r="A52" s="2" t="s">
        <v>58</v>
      </c>
      <c r="B52" s="2" t="s">
        <v>58</v>
      </c>
      <c r="C52" s="2" t="str">
        <f t="shared" si="0"/>
        <v>Mahe-MahePUNJAB NATIONAL BANK</v>
      </c>
      <c r="D52" s="2" t="s">
        <v>118</v>
      </c>
      <c r="E52" s="2">
        <v>0</v>
      </c>
      <c r="F52" s="1">
        <v>8</v>
      </c>
      <c r="G52" s="1" t="s">
        <v>9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0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</row>
    <row r="53" spans="1:61" s="2" customFormat="1" ht="15.75" hidden="1" x14ac:dyDescent="0.25">
      <c r="A53" s="2" t="s">
        <v>58</v>
      </c>
      <c r="B53" s="2" t="s">
        <v>58</v>
      </c>
      <c r="C53" s="2" t="str">
        <f t="shared" si="0"/>
        <v>Mahe-MaheUNION BANK OF INDIA</v>
      </c>
      <c r="D53" s="2" t="s">
        <v>118</v>
      </c>
      <c r="E53" s="2">
        <v>1</v>
      </c>
      <c r="F53" s="1">
        <v>9</v>
      </c>
      <c r="G53" s="1" t="s">
        <v>10</v>
      </c>
      <c r="H53" s="1">
        <v>1573</v>
      </c>
      <c r="I53" s="1">
        <v>251152000</v>
      </c>
      <c r="J53" s="1">
        <v>959</v>
      </c>
      <c r="K53" s="1">
        <v>155251400</v>
      </c>
      <c r="L53" s="1">
        <v>959</v>
      </c>
      <c r="M53" s="1">
        <v>155251400</v>
      </c>
      <c r="N53" s="1">
        <v>0</v>
      </c>
      <c r="O53" s="1">
        <v>0</v>
      </c>
      <c r="P53" s="1">
        <v>13</v>
      </c>
      <c r="Q53" s="1">
        <v>3033000</v>
      </c>
      <c r="R53" s="1">
        <v>2545</v>
      </c>
      <c r="S53" s="1">
        <v>409436400</v>
      </c>
      <c r="T53" s="1">
        <v>23</v>
      </c>
      <c r="U53" s="1">
        <v>23781015.960000001</v>
      </c>
      <c r="V53" s="1">
        <v>1</v>
      </c>
      <c r="W53" s="1">
        <v>155000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24</v>
      </c>
      <c r="AE53" s="1">
        <v>23936015.960000001</v>
      </c>
      <c r="AF53" s="1">
        <v>1</v>
      </c>
      <c r="AG53" s="1">
        <v>370000</v>
      </c>
      <c r="AH53" s="1">
        <v>29</v>
      </c>
      <c r="AI53" s="1">
        <v>4791087</v>
      </c>
      <c r="AJ53" s="1">
        <v>10</v>
      </c>
      <c r="AK53" s="1">
        <v>3713600</v>
      </c>
      <c r="AL53" s="1">
        <v>0</v>
      </c>
      <c r="AM53" s="1">
        <v>0</v>
      </c>
      <c r="AN53" s="1">
        <v>1</v>
      </c>
      <c r="AO53" s="1">
        <v>370000</v>
      </c>
      <c r="AP53" s="1">
        <v>0</v>
      </c>
      <c r="AQ53" s="1">
        <v>0</v>
      </c>
      <c r="AR53" s="1">
        <v>2608</v>
      </c>
      <c r="AS53" s="1">
        <v>441877102.95999998</v>
      </c>
      <c r="AT53" s="1">
        <v>2547</v>
      </c>
      <c r="AU53" s="1">
        <v>408548400</v>
      </c>
      <c r="AV53" s="1">
        <v>3</v>
      </c>
      <c r="AW53" s="1">
        <v>584000</v>
      </c>
      <c r="AX53" s="1">
        <v>0</v>
      </c>
      <c r="AY53" s="1">
        <v>0</v>
      </c>
      <c r="AZ53" s="1">
        <v>2</v>
      </c>
      <c r="BA53" s="1">
        <v>2190000</v>
      </c>
      <c r="BB53" s="1">
        <v>8</v>
      </c>
      <c r="BC53" s="1">
        <v>7349180</v>
      </c>
      <c r="BD53" s="1">
        <v>14</v>
      </c>
      <c r="BE53" s="1">
        <v>10701027</v>
      </c>
      <c r="BF53" s="1">
        <v>27</v>
      </c>
      <c r="BG53" s="1">
        <v>20824207</v>
      </c>
      <c r="BH53" s="1">
        <v>2635</v>
      </c>
      <c r="BI53" s="1">
        <v>462701309.95999998</v>
      </c>
    </row>
    <row r="54" spans="1:61" s="2" customFormat="1" ht="15.75" hidden="1" x14ac:dyDescent="0.25">
      <c r="A54" s="2" t="s">
        <v>58</v>
      </c>
      <c r="B54" s="2" t="s">
        <v>58</v>
      </c>
      <c r="C54" s="2" t="str">
        <f t="shared" si="0"/>
        <v>Mahe-MaheUCO BANK</v>
      </c>
      <c r="D54" s="2" t="s">
        <v>118</v>
      </c>
      <c r="E54" s="2">
        <v>1</v>
      </c>
      <c r="F54" s="1">
        <v>10</v>
      </c>
      <c r="G54" s="1" t="s">
        <v>11</v>
      </c>
      <c r="H54" s="1">
        <v>288</v>
      </c>
      <c r="I54" s="1">
        <v>65314000</v>
      </c>
      <c r="J54" s="1">
        <v>211</v>
      </c>
      <c r="K54" s="1">
        <v>27639295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499</v>
      </c>
      <c r="S54" s="1">
        <v>92953295</v>
      </c>
      <c r="T54" s="1">
        <v>144</v>
      </c>
      <c r="U54" s="1">
        <v>24052723</v>
      </c>
      <c r="V54" s="1">
        <v>3</v>
      </c>
      <c r="W54" s="1">
        <v>29805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147</v>
      </c>
      <c r="AE54" s="1">
        <v>24082528</v>
      </c>
      <c r="AF54" s="1">
        <v>1</v>
      </c>
      <c r="AG54" s="1">
        <v>390000</v>
      </c>
      <c r="AH54" s="1">
        <v>2</v>
      </c>
      <c r="AI54" s="1">
        <v>274080</v>
      </c>
      <c r="AJ54" s="1">
        <v>39</v>
      </c>
      <c r="AK54" s="1">
        <v>24834482</v>
      </c>
      <c r="AL54" s="1">
        <v>0</v>
      </c>
      <c r="AM54" s="1">
        <v>0</v>
      </c>
      <c r="AN54" s="1">
        <v>1</v>
      </c>
      <c r="AO54" s="1">
        <v>390000</v>
      </c>
      <c r="AP54" s="1">
        <v>400</v>
      </c>
      <c r="AQ54" s="1">
        <v>70565596.799999997</v>
      </c>
      <c r="AR54" s="1">
        <v>1087</v>
      </c>
      <c r="AS54" s="1">
        <v>212709981.80000001</v>
      </c>
      <c r="AT54" s="1">
        <v>571</v>
      </c>
      <c r="AU54" s="1">
        <v>97434519</v>
      </c>
      <c r="AV54" s="1">
        <v>0</v>
      </c>
      <c r="AW54" s="1">
        <v>0</v>
      </c>
      <c r="AX54" s="1">
        <v>0</v>
      </c>
      <c r="AY54" s="1">
        <v>0</v>
      </c>
      <c r="AZ54" s="1">
        <v>5</v>
      </c>
      <c r="BA54" s="1">
        <v>9621580</v>
      </c>
      <c r="BB54" s="1">
        <v>0</v>
      </c>
      <c r="BC54" s="1">
        <v>0</v>
      </c>
      <c r="BD54" s="1">
        <v>12</v>
      </c>
      <c r="BE54" s="1">
        <v>7483918</v>
      </c>
      <c r="BF54" s="1">
        <v>17</v>
      </c>
      <c r="BG54" s="1">
        <v>17105498</v>
      </c>
      <c r="BH54" s="1">
        <v>1104</v>
      </c>
      <c r="BI54" s="1">
        <v>229815479.80000001</v>
      </c>
    </row>
    <row r="55" spans="1:61" s="2" customFormat="1" ht="15.75" hidden="1" x14ac:dyDescent="0.25">
      <c r="A55" s="2" t="s">
        <v>58</v>
      </c>
      <c r="B55" s="2" t="s">
        <v>58</v>
      </c>
      <c r="C55" s="2" t="str">
        <f t="shared" si="0"/>
        <v>Mahe-MaheSTATE BANK OF INDIA</v>
      </c>
      <c r="D55" s="2" t="s">
        <v>118</v>
      </c>
      <c r="E55" s="2">
        <v>2</v>
      </c>
      <c r="F55" s="1">
        <v>11</v>
      </c>
      <c r="G55" s="1" t="s">
        <v>12</v>
      </c>
      <c r="H55" s="1">
        <v>793</v>
      </c>
      <c r="I55" s="1">
        <v>153977836</v>
      </c>
      <c r="J55" s="1">
        <v>0</v>
      </c>
      <c r="K55" s="1">
        <v>0</v>
      </c>
      <c r="L55" s="1">
        <v>1</v>
      </c>
      <c r="M55" s="1">
        <v>38820</v>
      </c>
      <c r="N55" s="1">
        <v>0</v>
      </c>
      <c r="O55" s="1">
        <v>0</v>
      </c>
      <c r="P55" s="1">
        <v>0</v>
      </c>
      <c r="Q55" s="1">
        <v>0</v>
      </c>
      <c r="R55" s="1">
        <v>793</v>
      </c>
      <c r="S55" s="1">
        <v>153977836</v>
      </c>
      <c r="T55" s="1">
        <v>24</v>
      </c>
      <c r="U55" s="1">
        <v>28699416.460000001</v>
      </c>
      <c r="V55" s="1">
        <v>2</v>
      </c>
      <c r="W55" s="1">
        <v>5080685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26</v>
      </c>
      <c r="AE55" s="1">
        <v>33780101.460000001</v>
      </c>
      <c r="AF55" s="1">
        <v>2</v>
      </c>
      <c r="AG55" s="1">
        <v>900000</v>
      </c>
      <c r="AH55" s="1">
        <v>33</v>
      </c>
      <c r="AI55" s="1">
        <v>5071883</v>
      </c>
      <c r="AJ55" s="1">
        <v>28</v>
      </c>
      <c r="AK55" s="1">
        <v>13940648</v>
      </c>
      <c r="AL55" s="1">
        <v>0</v>
      </c>
      <c r="AM55" s="1">
        <v>0</v>
      </c>
      <c r="AN55" s="1">
        <v>2</v>
      </c>
      <c r="AO55" s="1">
        <v>900000</v>
      </c>
      <c r="AP55" s="1">
        <v>0</v>
      </c>
      <c r="AQ55" s="1">
        <v>0</v>
      </c>
      <c r="AR55" s="1">
        <v>880</v>
      </c>
      <c r="AS55" s="1">
        <v>206770468.46000001</v>
      </c>
      <c r="AT55" s="1">
        <v>783</v>
      </c>
      <c r="AU55" s="1">
        <v>156620262</v>
      </c>
      <c r="AV55" s="1">
        <v>0</v>
      </c>
      <c r="AW55" s="1">
        <v>0</v>
      </c>
      <c r="AX55" s="1">
        <v>6</v>
      </c>
      <c r="AY55" s="1">
        <v>4454820</v>
      </c>
      <c r="AZ55" s="1">
        <v>172</v>
      </c>
      <c r="BA55" s="1">
        <v>194168200</v>
      </c>
      <c r="BB55" s="1">
        <v>94</v>
      </c>
      <c r="BC55" s="1">
        <v>22484700</v>
      </c>
      <c r="BD55" s="1">
        <v>434</v>
      </c>
      <c r="BE55" s="1">
        <v>206547996.71000001</v>
      </c>
      <c r="BF55" s="1">
        <v>706</v>
      </c>
      <c r="BG55" s="1">
        <v>427655716.70999998</v>
      </c>
      <c r="BH55" s="1">
        <v>1586</v>
      </c>
      <c r="BI55" s="1">
        <v>634426185.16999996</v>
      </c>
    </row>
    <row r="56" spans="1:61" s="2" customFormat="1" ht="15.75" hidden="1" x14ac:dyDescent="0.25">
      <c r="A56" s="2" t="s">
        <v>58</v>
      </c>
      <c r="B56" s="2" t="s">
        <v>58</v>
      </c>
      <c r="C56" s="2" t="str">
        <f t="shared" si="0"/>
        <v>Mahe-MahePUNJAB AND SIND BANK</v>
      </c>
      <c r="D56" s="2" t="s">
        <v>118</v>
      </c>
      <c r="E56" s="2">
        <v>0</v>
      </c>
      <c r="F56" s="1">
        <v>12</v>
      </c>
      <c r="G56" s="1" t="s">
        <v>13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</row>
    <row r="57" spans="1:61" s="2" customFormat="1" ht="15.75" hidden="1" x14ac:dyDescent="0.25">
      <c r="A57" s="2" t="s">
        <v>58</v>
      </c>
      <c r="B57" s="2" t="s">
        <v>58</v>
      </c>
      <c r="C57" s="2" t="str">
        <f t="shared" si="0"/>
        <v>Mahe-MaheAXIS BANK</v>
      </c>
      <c r="D57" s="2" t="s">
        <v>119</v>
      </c>
      <c r="E57" s="2">
        <v>0</v>
      </c>
      <c r="F57" s="1">
        <v>13</v>
      </c>
      <c r="G57" s="1" t="s">
        <v>15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</row>
    <row r="58" spans="1:61" s="2" customFormat="1" ht="15.75" hidden="1" x14ac:dyDescent="0.25">
      <c r="A58" s="2" t="s">
        <v>58</v>
      </c>
      <c r="B58" s="2" t="s">
        <v>58</v>
      </c>
      <c r="C58" s="2" t="str">
        <f t="shared" si="0"/>
        <v>Mahe-MaheCITY UNION BANK</v>
      </c>
      <c r="D58" s="2" t="s">
        <v>119</v>
      </c>
      <c r="E58" s="2">
        <v>0</v>
      </c>
      <c r="F58" s="1">
        <v>14</v>
      </c>
      <c r="G58" s="1" t="s">
        <v>16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</row>
    <row r="59" spans="1:61" s="2" customFormat="1" ht="15.75" hidden="1" x14ac:dyDescent="0.25">
      <c r="A59" s="2" t="s">
        <v>58</v>
      </c>
      <c r="B59" s="2" t="s">
        <v>58</v>
      </c>
      <c r="C59" s="2" t="str">
        <f t="shared" si="0"/>
        <v>Mahe-MaheFEDERAL BANK</v>
      </c>
      <c r="D59" s="2" t="s">
        <v>119</v>
      </c>
      <c r="E59" s="2">
        <v>1</v>
      </c>
      <c r="F59" s="1">
        <v>15</v>
      </c>
      <c r="G59" s="1" t="s">
        <v>17</v>
      </c>
      <c r="H59" s="1">
        <v>472</v>
      </c>
      <c r="I59" s="1">
        <v>108628663</v>
      </c>
      <c r="J59" s="1">
        <v>4</v>
      </c>
      <c r="K59" s="1">
        <v>1800000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476</v>
      </c>
      <c r="S59" s="1">
        <v>110428663</v>
      </c>
      <c r="T59" s="1">
        <v>8</v>
      </c>
      <c r="U59" s="1">
        <v>18421493.460000001</v>
      </c>
      <c r="V59" s="1">
        <v>2</v>
      </c>
      <c r="W59" s="1">
        <v>19000000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10</v>
      </c>
      <c r="AE59" s="1">
        <v>37421493.460000001</v>
      </c>
      <c r="AF59" s="1">
        <v>1</v>
      </c>
      <c r="AG59" s="1">
        <v>270000</v>
      </c>
      <c r="AH59" s="1">
        <v>2</v>
      </c>
      <c r="AI59" s="1">
        <v>666500</v>
      </c>
      <c r="AJ59" s="1">
        <v>3</v>
      </c>
      <c r="AK59" s="1">
        <v>4800000</v>
      </c>
      <c r="AL59" s="1">
        <v>0</v>
      </c>
      <c r="AM59" s="1">
        <v>0</v>
      </c>
      <c r="AN59" s="1">
        <v>1</v>
      </c>
      <c r="AO59" s="1">
        <v>270000</v>
      </c>
      <c r="AP59" s="1">
        <v>0</v>
      </c>
      <c r="AQ59" s="1">
        <v>0</v>
      </c>
      <c r="AR59" s="1">
        <v>491</v>
      </c>
      <c r="AS59" s="1">
        <v>153316656.46000001</v>
      </c>
      <c r="AT59" s="1">
        <v>297</v>
      </c>
      <c r="AU59" s="1">
        <v>76660315</v>
      </c>
      <c r="AV59" s="1">
        <v>0</v>
      </c>
      <c r="AW59" s="1">
        <v>0</v>
      </c>
      <c r="AX59" s="1">
        <v>0</v>
      </c>
      <c r="AY59" s="1">
        <v>0</v>
      </c>
      <c r="AZ59" s="1">
        <v>6</v>
      </c>
      <c r="BA59" s="1">
        <v>10000000</v>
      </c>
      <c r="BB59" s="1">
        <v>31</v>
      </c>
      <c r="BC59" s="1">
        <v>5169000</v>
      </c>
      <c r="BD59" s="1">
        <v>139</v>
      </c>
      <c r="BE59" s="1">
        <v>168004091.15000001</v>
      </c>
      <c r="BF59" s="1">
        <v>176</v>
      </c>
      <c r="BG59" s="1">
        <v>183173091.15000001</v>
      </c>
      <c r="BH59" s="1">
        <v>667</v>
      </c>
      <c r="BI59" s="1">
        <v>336489747.61000001</v>
      </c>
    </row>
    <row r="60" spans="1:61" s="2" customFormat="1" ht="15.75" hidden="1" x14ac:dyDescent="0.25">
      <c r="A60" s="2" t="s">
        <v>58</v>
      </c>
      <c r="B60" s="2" t="s">
        <v>58</v>
      </c>
      <c r="C60" s="2" t="str">
        <f t="shared" si="0"/>
        <v>Mahe-MaheHDFC BANK</v>
      </c>
      <c r="D60" s="2" t="s">
        <v>119</v>
      </c>
      <c r="E60" s="2">
        <v>1</v>
      </c>
      <c r="F60" s="1">
        <v>16</v>
      </c>
      <c r="G60" s="1" t="s">
        <v>18</v>
      </c>
      <c r="H60" s="1">
        <v>1</v>
      </c>
      <c r="I60" s="1">
        <v>2500000</v>
      </c>
      <c r="J60" s="1">
        <v>5</v>
      </c>
      <c r="K60" s="1">
        <v>9581791</v>
      </c>
      <c r="L60" s="1">
        <v>0</v>
      </c>
      <c r="M60" s="1">
        <v>0</v>
      </c>
      <c r="N60" s="1">
        <v>0</v>
      </c>
      <c r="O60" s="1">
        <v>0</v>
      </c>
      <c r="P60" s="1">
        <v>1</v>
      </c>
      <c r="Q60" s="1">
        <v>30000000</v>
      </c>
      <c r="R60" s="1">
        <v>7</v>
      </c>
      <c r="S60" s="1">
        <v>42081791</v>
      </c>
      <c r="T60" s="1">
        <v>4</v>
      </c>
      <c r="U60" s="1">
        <v>26007911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4</v>
      </c>
      <c r="AE60" s="1">
        <v>26007911</v>
      </c>
      <c r="AF60" s="1">
        <v>1</v>
      </c>
      <c r="AG60" s="1">
        <v>500000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1</v>
      </c>
      <c r="AO60" s="1">
        <v>500000</v>
      </c>
      <c r="AP60" s="1">
        <v>0</v>
      </c>
      <c r="AQ60" s="1">
        <v>0</v>
      </c>
      <c r="AR60" s="1">
        <v>11</v>
      </c>
      <c r="AS60" s="1">
        <v>68089702</v>
      </c>
      <c r="AT60" s="1">
        <v>4</v>
      </c>
      <c r="AU60" s="1">
        <v>2181791</v>
      </c>
      <c r="AV60" s="1">
        <v>0</v>
      </c>
      <c r="AW60" s="1">
        <v>0</v>
      </c>
      <c r="AX60" s="1">
        <v>0</v>
      </c>
      <c r="AY60" s="1">
        <v>0</v>
      </c>
      <c r="AZ60" s="1">
        <v>2</v>
      </c>
      <c r="BA60" s="1">
        <v>4895000</v>
      </c>
      <c r="BB60" s="1">
        <v>20</v>
      </c>
      <c r="BC60" s="1">
        <v>8206440</v>
      </c>
      <c r="BD60" s="1">
        <v>173</v>
      </c>
      <c r="BE60" s="1">
        <v>49802418</v>
      </c>
      <c r="BF60" s="1">
        <v>195</v>
      </c>
      <c r="BG60" s="1">
        <v>62903858</v>
      </c>
      <c r="BH60" s="1">
        <v>206</v>
      </c>
      <c r="BI60" s="1">
        <v>130993560</v>
      </c>
    </row>
    <row r="61" spans="1:61" s="2" customFormat="1" ht="15.75" hidden="1" x14ac:dyDescent="0.25">
      <c r="A61" s="2" t="s">
        <v>58</v>
      </c>
      <c r="B61" s="2" t="s">
        <v>58</v>
      </c>
      <c r="C61" s="2" t="str">
        <f t="shared" si="0"/>
        <v>Mahe-MaheICICI BANK</v>
      </c>
      <c r="D61" s="2" t="s">
        <v>119</v>
      </c>
      <c r="E61" s="2">
        <v>0</v>
      </c>
      <c r="F61" s="1">
        <v>17</v>
      </c>
      <c r="G61" s="1" t="s">
        <v>19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</row>
    <row r="62" spans="1:61" s="2" customFormat="1" ht="15.75" hidden="1" x14ac:dyDescent="0.25">
      <c r="A62" s="2" t="s">
        <v>58</v>
      </c>
      <c r="B62" s="2" t="s">
        <v>58</v>
      </c>
      <c r="C62" s="2" t="str">
        <f t="shared" si="0"/>
        <v>Mahe-MaheIDBI BANK</v>
      </c>
      <c r="D62" s="2" t="s">
        <v>119</v>
      </c>
      <c r="E62" s="2">
        <v>0</v>
      </c>
      <c r="F62" s="1">
        <v>18</v>
      </c>
      <c r="G62" s="1" t="s">
        <v>20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0</v>
      </c>
    </row>
    <row r="63" spans="1:61" s="2" customFormat="1" ht="15.75" hidden="1" x14ac:dyDescent="0.25">
      <c r="A63" s="2" t="s">
        <v>58</v>
      </c>
      <c r="B63" s="2" t="s">
        <v>58</v>
      </c>
      <c r="C63" s="2" t="str">
        <f t="shared" si="0"/>
        <v>Mahe-MaheIDFC FIRST BANK</v>
      </c>
      <c r="D63" s="2" t="s">
        <v>119</v>
      </c>
      <c r="E63" s="2">
        <v>0</v>
      </c>
      <c r="F63" s="1">
        <v>19</v>
      </c>
      <c r="G63" s="1" t="s">
        <v>21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</row>
    <row r="64" spans="1:61" s="2" customFormat="1" ht="15.75" hidden="1" x14ac:dyDescent="0.25">
      <c r="A64" s="2" t="s">
        <v>58</v>
      </c>
      <c r="B64" s="2" t="s">
        <v>58</v>
      </c>
      <c r="C64" s="2" t="str">
        <f t="shared" si="0"/>
        <v>Mahe-MaheKARUR VYSYA BANK</v>
      </c>
      <c r="D64" s="2" t="s">
        <v>119</v>
      </c>
      <c r="E64" s="2">
        <v>0</v>
      </c>
      <c r="F64" s="1">
        <v>20</v>
      </c>
      <c r="G64" s="1" t="s">
        <v>22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</row>
    <row r="65" spans="1:61" s="2" customFormat="1" ht="15.75" hidden="1" x14ac:dyDescent="0.25">
      <c r="A65" s="2" t="s">
        <v>58</v>
      </c>
      <c r="B65" s="2" t="s">
        <v>58</v>
      </c>
      <c r="C65" s="2" t="str">
        <f t="shared" si="0"/>
        <v>Mahe-MaheKOTAK MAHINDRA BANK</v>
      </c>
      <c r="D65" s="2" t="s">
        <v>119</v>
      </c>
      <c r="E65" s="2">
        <v>0</v>
      </c>
      <c r="F65" s="1">
        <v>21</v>
      </c>
      <c r="G65" s="1" t="s">
        <v>23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0</v>
      </c>
      <c r="AY65" s="1">
        <v>0</v>
      </c>
      <c r="AZ65" s="1">
        <v>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</row>
    <row r="66" spans="1:61" s="2" customFormat="1" ht="15.75" hidden="1" x14ac:dyDescent="0.25">
      <c r="A66" s="2" t="s">
        <v>58</v>
      </c>
      <c r="B66" s="2" t="s">
        <v>58</v>
      </c>
      <c r="C66" s="2" t="str">
        <f t="shared" si="0"/>
        <v>Mahe-MaheDBS BANK INDIA (E-LVB)</v>
      </c>
      <c r="D66" s="2" t="s">
        <v>119</v>
      </c>
      <c r="E66" s="2">
        <v>0</v>
      </c>
      <c r="F66" s="1">
        <v>22</v>
      </c>
      <c r="G66" s="1" t="s">
        <v>24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</row>
    <row r="67" spans="1:61" s="2" customFormat="1" ht="15.75" hidden="1" x14ac:dyDescent="0.25">
      <c r="A67" s="2" t="s">
        <v>58</v>
      </c>
      <c r="B67" s="2" t="s">
        <v>58</v>
      </c>
      <c r="C67" s="2" t="str">
        <f t="shared" ref="C67:C130" si="1">A67&amp;"-"&amp;B67&amp;G67</f>
        <v>Mahe-MaheRBL BANK</v>
      </c>
      <c r="D67" s="2" t="s">
        <v>119</v>
      </c>
      <c r="E67" s="2">
        <v>0</v>
      </c>
      <c r="F67" s="1">
        <v>23</v>
      </c>
      <c r="G67" s="1" t="s">
        <v>25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</row>
    <row r="68" spans="1:61" s="2" customFormat="1" ht="15.75" hidden="1" x14ac:dyDescent="0.25">
      <c r="A68" s="2" t="s">
        <v>58</v>
      </c>
      <c r="B68" s="2" t="s">
        <v>58</v>
      </c>
      <c r="C68" s="2" t="str">
        <f t="shared" si="1"/>
        <v>Mahe-MaheSOUTH INDIAN BANK</v>
      </c>
      <c r="D68" s="2" t="s">
        <v>119</v>
      </c>
      <c r="E68" s="2">
        <v>1</v>
      </c>
      <c r="F68" s="1">
        <v>24</v>
      </c>
      <c r="G68" s="1" t="s">
        <v>26</v>
      </c>
      <c r="H68" s="1">
        <v>1212</v>
      </c>
      <c r="I68" s="1">
        <v>228936972</v>
      </c>
      <c r="J68" s="1">
        <v>0</v>
      </c>
      <c r="K68" s="1">
        <v>0</v>
      </c>
      <c r="L68" s="1">
        <v>1212</v>
      </c>
      <c r="M68" s="1">
        <v>228936972</v>
      </c>
      <c r="N68" s="1">
        <v>0</v>
      </c>
      <c r="O68" s="1">
        <v>0</v>
      </c>
      <c r="P68" s="1">
        <v>0</v>
      </c>
      <c r="Q68" s="1">
        <v>0</v>
      </c>
      <c r="R68" s="1">
        <v>1212</v>
      </c>
      <c r="S68" s="1">
        <v>228936972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1</v>
      </c>
      <c r="AG68" s="1">
        <v>350000</v>
      </c>
      <c r="AH68" s="1">
        <v>0</v>
      </c>
      <c r="AI68" s="1">
        <v>0</v>
      </c>
      <c r="AJ68" s="1">
        <v>2</v>
      </c>
      <c r="AK68" s="1">
        <v>370000</v>
      </c>
      <c r="AL68" s="1">
        <v>0</v>
      </c>
      <c r="AM68" s="1">
        <v>0</v>
      </c>
      <c r="AN68" s="1">
        <v>1</v>
      </c>
      <c r="AO68" s="1">
        <v>350000</v>
      </c>
      <c r="AP68" s="1">
        <v>0</v>
      </c>
      <c r="AQ68" s="1">
        <v>0</v>
      </c>
      <c r="AR68" s="1">
        <v>1214</v>
      </c>
      <c r="AS68" s="1">
        <v>229306972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4</v>
      </c>
      <c r="BA68" s="1">
        <v>10890066</v>
      </c>
      <c r="BB68" s="1">
        <v>231</v>
      </c>
      <c r="BC68" s="1">
        <v>59167849</v>
      </c>
      <c r="BD68" s="1">
        <v>2</v>
      </c>
      <c r="BE68" s="1">
        <v>3030258.39</v>
      </c>
      <c r="BF68" s="1">
        <v>237</v>
      </c>
      <c r="BG68" s="1">
        <v>73088173.390000001</v>
      </c>
      <c r="BH68" s="1">
        <v>1451</v>
      </c>
      <c r="BI68" s="1">
        <v>302395145.38999999</v>
      </c>
    </row>
    <row r="69" spans="1:61" s="2" customFormat="1" ht="15.75" hidden="1" x14ac:dyDescent="0.25">
      <c r="A69" s="2" t="s">
        <v>58</v>
      </c>
      <c r="B69" s="2" t="s">
        <v>58</v>
      </c>
      <c r="C69" s="2" t="str">
        <f t="shared" si="1"/>
        <v>Mahe-MaheTAMILNAD MERCANTILE BANK</v>
      </c>
      <c r="D69" s="2" t="s">
        <v>119</v>
      </c>
      <c r="E69" s="2">
        <v>0</v>
      </c>
      <c r="F69" s="1">
        <v>25</v>
      </c>
      <c r="G69" s="1" t="s">
        <v>27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</row>
    <row r="70" spans="1:61" s="2" customFormat="1" ht="15.75" hidden="1" x14ac:dyDescent="0.25">
      <c r="A70" s="2" t="s">
        <v>58</v>
      </c>
      <c r="B70" s="2" t="s">
        <v>58</v>
      </c>
      <c r="C70" s="2" t="str">
        <f t="shared" si="1"/>
        <v>Mahe-MaheBANDHAN BANK</v>
      </c>
      <c r="D70" s="2" t="s">
        <v>119</v>
      </c>
      <c r="E70" s="2">
        <v>0</v>
      </c>
      <c r="F70" s="1">
        <v>26</v>
      </c>
      <c r="G70" s="1" t="s">
        <v>28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</row>
    <row r="71" spans="1:61" s="2" customFormat="1" ht="15.75" hidden="1" x14ac:dyDescent="0.25">
      <c r="A71" s="2" t="s">
        <v>58</v>
      </c>
      <c r="B71" s="2" t="s">
        <v>58</v>
      </c>
      <c r="C71" s="2" t="str">
        <f t="shared" si="1"/>
        <v>Mahe-MaheCSB BANK LIMITED</v>
      </c>
      <c r="D71" s="2" t="s">
        <v>119</v>
      </c>
      <c r="E71" s="2">
        <v>0</v>
      </c>
      <c r="F71" s="1">
        <v>27</v>
      </c>
      <c r="G71" s="1" t="s">
        <v>29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</row>
    <row r="72" spans="1:61" s="2" customFormat="1" ht="15.75" hidden="1" x14ac:dyDescent="0.25">
      <c r="A72" s="2" t="s">
        <v>58</v>
      </c>
      <c r="B72" s="2" t="s">
        <v>58</v>
      </c>
      <c r="C72" s="2" t="str">
        <f t="shared" si="1"/>
        <v>Mahe-MaheINDUSIND BANK</v>
      </c>
      <c r="D72" s="2" t="s">
        <v>119</v>
      </c>
      <c r="E72" s="2">
        <v>0</v>
      </c>
      <c r="F72" s="1">
        <v>28</v>
      </c>
      <c r="G72" s="1" t="s">
        <v>30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</row>
    <row r="73" spans="1:61" s="2" customFormat="1" ht="15.75" hidden="1" x14ac:dyDescent="0.25">
      <c r="A73" s="2" t="s">
        <v>58</v>
      </c>
      <c r="B73" s="2" t="s">
        <v>58</v>
      </c>
      <c r="C73" s="2" t="str">
        <f t="shared" si="1"/>
        <v>Mahe-MaheYES BANK</v>
      </c>
      <c r="D73" s="2" t="s">
        <v>119</v>
      </c>
      <c r="E73" s="2">
        <v>0</v>
      </c>
      <c r="F73" s="1">
        <v>29</v>
      </c>
      <c r="G73" s="1" t="s">
        <v>31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</row>
    <row r="74" spans="1:61" s="2" customFormat="1" ht="15.75" hidden="1" x14ac:dyDescent="0.25">
      <c r="A74" s="2" t="s">
        <v>58</v>
      </c>
      <c r="B74" s="2" t="s">
        <v>58</v>
      </c>
      <c r="C74" s="2" t="str">
        <f t="shared" si="1"/>
        <v>Mahe-MaheKARNATAKA BANK</v>
      </c>
      <c r="D74" s="2" t="s">
        <v>119</v>
      </c>
      <c r="E74" s="2">
        <v>0</v>
      </c>
      <c r="F74" s="1">
        <v>30</v>
      </c>
      <c r="G74" s="1" t="s">
        <v>32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</row>
    <row r="75" spans="1:61" s="2" customFormat="1" ht="15.75" hidden="1" x14ac:dyDescent="0.25">
      <c r="A75" s="2" t="s">
        <v>58</v>
      </c>
      <c r="B75" s="2" t="s">
        <v>58</v>
      </c>
      <c r="C75" s="2" t="str">
        <f t="shared" si="1"/>
        <v>Mahe-MaheDCB BANK</v>
      </c>
      <c r="D75" s="2" t="s">
        <v>119</v>
      </c>
      <c r="E75" s="2">
        <v>0</v>
      </c>
      <c r="F75" s="1">
        <v>31</v>
      </c>
      <c r="G75" s="1" t="s">
        <v>33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</row>
    <row r="76" spans="1:61" s="2" customFormat="1" ht="15.75" hidden="1" x14ac:dyDescent="0.25">
      <c r="A76" s="2" t="s">
        <v>58</v>
      </c>
      <c r="B76" s="2" t="s">
        <v>58</v>
      </c>
      <c r="C76" s="2" t="str">
        <f t="shared" si="1"/>
        <v>Mahe-MaheDHANLAXMI BANK</v>
      </c>
      <c r="D76" s="2" t="s">
        <v>119</v>
      </c>
      <c r="E76" s="2">
        <v>0</v>
      </c>
      <c r="F76" s="1">
        <v>32</v>
      </c>
      <c r="G76" s="1" t="s">
        <v>34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</row>
    <row r="77" spans="1:61" s="2" customFormat="1" ht="15.75" hidden="1" x14ac:dyDescent="0.25">
      <c r="A77" s="2" t="s">
        <v>58</v>
      </c>
      <c r="B77" s="2" t="s">
        <v>58</v>
      </c>
      <c r="C77" s="2" t="str">
        <f t="shared" si="1"/>
        <v>Mahe-MahePUDUVAI BHARATHIYAR GRAMA BANK</v>
      </c>
      <c r="D77" s="2" t="s">
        <v>120</v>
      </c>
      <c r="E77" s="2">
        <v>2</v>
      </c>
      <c r="F77" s="1">
        <v>33</v>
      </c>
      <c r="G77" s="1" t="s">
        <v>36</v>
      </c>
      <c r="H77" s="1">
        <v>2313</v>
      </c>
      <c r="I77" s="1">
        <v>218096600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2313</v>
      </c>
      <c r="S77" s="1">
        <v>218096600</v>
      </c>
      <c r="T77" s="1">
        <v>19</v>
      </c>
      <c r="U77" s="1">
        <v>2940000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19</v>
      </c>
      <c r="AE77" s="1">
        <v>2940000</v>
      </c>
      <c r="AF77" s="1">
        <v>0</v>
      </c>
      <c r="AG77" s="1">
        <v>0</v>
      </c>
      <c r="AH77" s="1">
        <v>0</v>
      </c>
      <c r="AI77" s="1">
        <v>0</v>
      </c>
      <c r="AJ77" s="1">
        <v>3</v>
      </c>
      <c r="AK77" s="1">
        <v>1430000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2335</v>
      </c>
      <c r="AS77" s="1">
        <v>222466600</v>
      </c>
      <c r="AT77" s="1">
        <v>1555</v>
      </c>
      <c r="AU77" s="1">
        <v>139784320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30</v>
      </c>
      <c r="BE77" s="1">
        <v>5809000</v>
      </c>
      <c r="BF77" s="1">
        <v>30</v>
      </c>
      <c r="BG77" s="1">
        <v>5809000</v>
      </c>
      <c r="BH77" s="1">
        <v>2365</v>
      </c>
      <c r="BI77" s="1">
        <v>228275600</v>
      </c>
    </row>
    <row r="78" spans="1:61" s="2" customFormat="1" ht="15.75" hidden="1" x14ac:dyDescent="0.25">
      <c r="A78" s="2" t="s">
        <v>58</v>
      </c>
      <c r="B78" s="2" t="s">
        <v>58</v>
      </c>
      <c r="C78" s="2" t="str">
        <f t="shared" si="1"/>
        <v>Mahe-MaheEQUITAS SMALL FIN. BANK</v>
      </c>
      <c r="D78" s="2" t="s">
        <v>121</v>
      </c>
      <c r="E78" s="2">
        <v>0</v>
      </c>
      <c r="F78" s="1">
        <v>34</v>
      </c>
      <c r="G78" s="1" t="s">
        <v>38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</row>
    <row r="79" spans="1:61" s="2" customFormat="1" ht="15.75" hidden="1" x14ac:dyDescent="0.25">
      <c r="A79" s="2" t="s">
        <v>58</v>
      </c>
      <c r="B79" s="2" t="s">
        <v>58</v>
      </c>
      <c r="C79" s="2" t="str">
        <f t="shared" si="1"/>
        <v>Mahe-MaheFINCARE SMALL FIN. BANK</v>
      </c>
      <c r="D79" s="2" t="s">
        <v>121</v>
      </c>
      <c r="E79" s="2">
        <v>0</v>
      </c>
      <c r="F79" s="1">
        <v>35</v>
      </c>
      <c r="G79" s="1" t="s">
        <v>39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</row>
    <row r="80" spans="1:61" s="2" customFormat="1" ht="15.75" hidden="1" x14ac:dyDescent="0.25">
      <c r="A80" s="2" t="s">
        <v>58</v>
      </c>
      <c r="B80" s="2" t="s">
        <v>58</v>
      </c>
      <c r="C80" s="2" t="str">
        <f t="shared" si="1"/>
        <v>Mahe-MaheJANA SMALL FIN. BANK</v>
      </c>
      <c r="D80" s="2" t="s">
        <v>121</v>
      </c>
      <c r="E80" s="2">
        <v>0</v>
      </c>
      <c r="F80" s="1">
        <v>36</v>
      </c>
      <c r="G80" s="1" t="s">
        <v>40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</row>
    <row r="81" spans="1:61" s="2" customFormat="1" ht="15.75" hidden="1" x14ac:dyDescent="0.25">
      <c r="A81" s="2" t="s">
        <v>58</v>
      </c>
      <c r="B81" s="2" t="s">
        <v>58</v>
      </c>
      <c r="C81" s="2" t="str">
        <f t="shared" si="1"/>
        <v>Mahe-MaheSURYODAY SMALL FIN. BANK</v>
      </c>
      <c r="D81" s="2" t="s">
        <v>121</v>
      </c>
      <c r="E81" s="2">
        <v>0</v>
      </c>
      <c r="F81" s="1">
        <v>37</v>
      </c>
      <c r="G81" s="1" t="s">
        <v>41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</row>
    <row r="82" spans="1:61" s="2" customFormat="1" ht="15.75" hidden="1" x14ac:dyDescent="0.25">
      <c r="A82" s="2" t="s">
        <v>58</v>
      </c>
      <c r="B82" s="2" t="s">
        <v>58</v>
      </c>
      <c r="C82" s="2" t="str">
        <f t="shared" si="1"/>
        <v>Mahe-MaheUJJIVAN SMALL FIN. BANK</v>
      </c>
      <c r="D82" s="2" t="s">
        <v>121</v>
      </c>
      <c r="E82" s="2">
        <v>0</v>
      </c>
      <c r="F82" s="1">
        <v>38</v>
      </c>
      <c r="G82" s="1" t="s">
        <v>42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</row>
    <row r="83" spans="1:61" s="2" customFormat="1" ht="15.75" hidden="1" x14ac:dyDescent="0.25">
      <c r="A83" s="2" t="s">
        <v>58</v>
      </c>
      <c r="B83" s="2" t="s">
        <v>58</v>
      </c>
      <c r="C83" s="2" t="str">
        <f t="shared" si="1"/>
        <v>Mahe-MaheUTKARSH SMALL FIN. BANK</v>
      </c>
      <c r="D83" s="2" t="s">
        <v>121</v>
      </c>
      <c r="E83" s="2">
        <v>0</v>
      </c>
      <c r="F83" s="1">
        <v>39</v>
      </c>
      <c r="G83" s="1" t="s">
        <v>43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</row>
    <row r="84" spans="1:61" s="2" customFormat="1" ht="15.75" hidden="1" x14ac:dyDescent="0.25">
      <c r="A84" s="2" t="s">
        <v>58</v>
      </c>
      <c r="B84" s="2" t="s">
        <v>58</v>
      </c>
      <c r="C84" s="2" t="str">
        <f t="shared" si="1"/>
        <v>Mahe-MaheESAF SMALL FIN. BANK</v>
      </c>
      <c r="D84" s="2" t="s">
        <v>121</v>
      </c>
      <c r="E84" s="2">
        <v>1</v>
      </c>
      <c r="F84" s="1">
        <v>40</v>
      </c>
      <c r="G84" s="1" t="s">
        <v>44</v>
      </c>
      <c r="H84" s="1">
        <v>0</v>
      </c>
      <c r="I84" s="1">
        <v>0</v>
      </c>
      <c r="J84" s="1">
        <v>842</v>
      </c>
      <c r="K84" s="1">
        <v>71530761</v>
      </c>
      <c r="L84" s="1">
        <v>842</v>
      </c>
      <c r="M84" s="1">
        <v>71530761</v>
      </c>
      <c r="N84" s="1">
        <v>0</v>
      </c>
      <c r="O84" s="1">
        <v>0</v>
      </c>
      <c r="P84" s="1">
        <v>0</v>
      </c>
      <c r="Q84" s="1">
        <v>0</v>
      </c>
      <c r="R84" s="1">
        <v>842</v>
      </c>
      <c r="S84" s="1">
        <v>71530761</v>
      </c>
      <c r="T84" s="1">
        <v>264</v>
      </c>
      <c r="U84" s="1">
        <v>19972000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264</v>
      </c>
      <c r="AE84" s="1">
        <v>19972000</v>
      </c>
      <c r="AF84" s="1">
        <v>0</v>
      </c>
      <c r="AG84" s="1">
        <v>0</v>
      </c>
      <c r="AH84" s="1">
        <v>5</v>
      </c>
      <c r="AI84" s="1">
        <v>100000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0</v>
      </c>
      <c r="AP84" s="1">
        <v>98</v>
      </c>
      <c r="AQ84" s="1">
        <v>5009000</v>
      </c>
      <c r="AR84" s="1">
        <v>1209</v>
      </c>
      <c r="AS84" s="1">
        <v>96611761</v>
      </c>
      <c r="AT84" s="1">
        <v>1123</v>
      </c>
      <c r="AU84" s="1">
        <v>83716000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29</v>
      </c>
      <c r="BE84" s="1">
        <v>4179100</v>
      </c>
      <c r="BF84" s="1">
        <v>29</v>
      </c>
      <c r="BG84" s="1">
        <v>4179100</v>
      </c>
      <c r="BH84" s="1">
        <v>1238</v>
      </c>
      <c r="BI84" s="1">
        <v>100790861</v>
      </c>
    </row>
    <row r="85" spans="1:61" s="2" customFormat="1" ht="15.75" hidden="1" x14ac:dyDescent="0.25">
      <c r="A85" s="2" t="s">
        <v>58</v>
      </c>
      <c r="B85" s="2" t="s">
        <v>58</v>
      </c>
      <c r="C85" s="2" t="str">
        <f t="shared" si="1"/>
        <v>Mahe-MahePUDUCHERRY STATE CO-OPERATIVE BANK</v>
      </c>
      <c r="D85" s="2" t="s">
        <v>122</v>
      </c>
      <c r="E85" s="2">
        <v>1</v>
      </c>
      <c r="F85" s="1">
        <v>41</v>
      </c>
      <c r="G85" s="1" t="s">
        <v>46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1</v>
      </c>
      <c r="BC85" s="1">
        <v>500000</v>
      </c>
      <c r="BD85" s="1">
        <v>8</v>
      </c>
      <c r="BE85" s="1">
        <v>668000</v>
      </c>
      <c r="BF85" s="1">
        <v>9</v>
      </c>
      <c r="BG85" s="1">
        <v>1168000</v>
      </c>
      <c r="BH85" s="1">
        <v>9</v>
      </c>
      <c r="BI85" s="1">
        <v>1168000</v>
      </c>
    </row>
    <row r="86" spans="1:61" s="2" customFormat="1" ht="15.75" hidden="1" x14ac:dyDescent="0.25">
      <c r="A86" s="2" t="s">
        <v>58</v>
      </c>
      <c r="B86" s="2" t="s">
        <v>58</v>
      </c>
      <c r="C86" s="2" t="str">
        <f t="shared" si="1"/>
        <v>Mahe-MaheINDIA POST PAYMENTS BANK</v>
      </c>
      <c r="D86" s="2" t="s">
        <v>123</v>
      </c>
      <c r="E86" s="2">
        <v>0</v>
      </c>
      <c r="F86" s="1">
        <v>42</v>
      </c>
      <c r="G86" s="1" t="s">
        <v>48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</row>
    <row r="87" spans="1:61" s="2" customFormat="1" ht="15.75" hidden="1" x14ac:dyDescent="0.25">
      <c r="A87" s="2" t="s">
        <v>58</v>
      </c>
      <c r="B87" s="2" t="s">
        <v>58</v>
      </c>
      <c r="C87" s="2" t="str">
        <f t="shared" si="1"/>
        <v>Mahe-MaheSIDBI</v>
      </c>
      <c r="D87" s="2" t="s">
        <v>124</v>
      </c>
      <c r="E87" s="2">
        <v>0</v>
      </c>
      <c r="F87" s="1">
        <v>43</v>
      </c>
      <c r="G87" s="1" t="s">
        <v>50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</row>
    <row r="88" spans="1:61" ht="15.75" hidden="1" x14ac:dyDescent="0.25">
      <c r="A88" t="s">
        <v>59</v>
      </c>
      <c r="B88" s="2" t="s">
        <v>140</v>
      </c>
      <c r="C88" s="2" t="str">
        <f t="shared" si="1"/>
        <v>Pondicherry-ARIANKUPPAMBANK OF BARODA</v>
      </c>
      <c r="D88" s="2" t="s">
        <v>118</v>
      </c>
      <c r="E88" s="2"/>
      <c r="F88" s="1">
        <v>1</v>
      </c>
      <c r="G88" s="1" t="s">
        <v>2</v>
      </c>
      <c r="H88">
        <v>2528</v>
      </c>
      <c r="I88">
        <v>598263500</v>
      </c>
      <c r="J88">
        <v>41</v>
      </c>
      <c r="K88">
        <v>15821000</v>
      </c>
      <c r="L88">
        <v>25</v>
      </c>
      <c r="M88">
        <v>7436000</v>
      </c>
      <c r="N88">
        <v>11</v>
      </c>
      <c r="O88">
        <v>4270500</v>
      </c>
      <c r="P88">
        <v>0</v>
      </c>
      <c r="Q88">
        <v>0</v>
      </c>
      <c r="R88">
        <f>SUM(H88,J88,N88,P88)</f>
        <v>2580</v>
      </c>
      <c r="S88">
        <f>SUM(I88,K88,O88,Q88)</f>
        <v>618355000</v>
      </c>
      <c r="T88">
        <v>169</v>
      </c>
      <c r="U88">
        <v>275261565.5</v>
      </c>
      <c r="V88">
        <v>21</v>
      </c>
      <c r="W88">
        <v>325380217.75</v>
      </c>
      <c r="X88">
        <v>0</v>
      </c>
      <c r="Y88">
        <v>0</v>
      </c>
      <c r="Z88">
        <v>2</v>
      </c>
      <c r="AA88">
        <v>1265000</v>
      </c>
      <c r="AB88">
        <v>0</v>
      </c>
      <c r="AC88">
        <v>0</v>
      </c>
      <c r="AD88">
        <f>SUM(T88,V88,X88,Z88,AB88)</f>
        <v>192</v>
      </c>
      <c r="AE88">
        <f>SUM(U88,W88,Y88,AA88,AC88)</f>
        <v>601906783.25</v>
      </c>
      <c r="AF88">
        <v>0</v>
      </c>
      <c r="AG88">
        <v>0</v>
      </c>
      <c r="AH88">
        <v>43</v>
      </c>
      <c r="AI88">
        <v>12169498.73</v>
      </c>
      <c r="AJ88">
        <v>14</v>
      </c>
      <c r="AK88">
        <v>12049000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f>SUM(R88,AD88,AF88,AH88,AJ88,AL88,AN88,AP88)</f>
        <v>2829</v>
      </c>
      <c r="AS88">
        <f>SUM(S88,AE88,AG88,AI88,AK88,AM88,AO88,AQ88)</f>
        <v>1244480281.98</v>
      </c>
      <c r="AT88">
        <v>1557</v>
      </c>
      <c r="AU88">
        <v>358008300</v>
      </c>
    </row>
    <row r="89" spans="1:61" ht="15.75" hidden="1" x14ac:dyDescent="0.25">
      <c r="A89" t="s">
        <v>59</v>
      </c>
      <c r="B89" s="2" t="s">
        <v>140</v>
      </c>
      <c r="C89" s="2" t="str">
        <f t="shared" si="1"/>
        <v>Pondicherry-ARIANKUPPAMBANK OF INDIA</v>
      </c>
      <c r="D89" s="2" t="s">
        <v>118</v>
      </c>
      <c r="E89" s="2"/>
      <c r="F89" s="1">
        <v>2</v>
      </c>
      <c r="G89" s="1" t="s">
        <v>3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f t="shared" ref="R89:S152" si="2">SUM(H89,J89,N89,P89)</f>
        <v>0</v>
      </c>
      <c r="S89">
        <f t="shared" si="2"/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f t="shared" ref="AD89:AE152" si="3">SUM(T89,V89,X89,Z89,AB89)</f>
        <v>0</v>
      </c>
      <c r="AE89">
        <f t="shared" si="3"/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f t="shared" ref="AR89:AS152" si="4">SUM(R89,AD89,AF89,AH89,AJ89,AL89,AN89,AP89)</f>
        <v>0</v>
      </c>
      <c r="AS89">
        <f t="shared" si="4"/>
        <v>0</v>
      </c>
      <c r="AT89">
        <v>0</v>
      </c>
      <c r="AU89">
        <v>0</v>
      </c>
    </row>
    <row r="90" spans="1:61" ht="15.75" hidden="1" x14ac:dyDescent="0.25">
      <c r="A90" t="s">
        <v>59</v>
      </c>
      <c r="B90" s="2" t="s">
        <v>140</v>
      </c>
      <c r="C90" s="2" t="str">
        <f t="shared" si="1"/>
        <v>Pondicherry-ARIANKUPPAMBANK OF MAHARASHTRA</v>
      </c>
      <c r="D90" s="2" t="s">
        <v>118</v>
      </c>
      <c r="E90" s="2"/>
      <c r="F90" s="1">
        <v>3</v>
      </c>
      <c r="G90" s="1" t="s">
        <v>4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f t="shared" si="2"/>
        <v>0</v>
      </c>
      <c r="S90">
        <f t="shared" si="2"/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f t="shared" si="3"/>
        <v>0</v>
      </c>
      <c r="AE90">
        <f t="shared" si="3"/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f t="shared" si="4"/>
        <v>0</v>
      </c>
      <c r="AS90">
        <f t="shared" si="4"/>
        <v>0</v>
      </c>
      <c r="AT90">
        <v>0</v>
      </c>
      <c r="AU90">
        <v>0</v>
      </c>
    </row>
    <row r="91" spans="1:61" ht="15.75" hidden="1" x14ac:dyDescent="0.25">
      <c r="A91" t="s">
        <v>59</v>
      </c>
      <c r="B91" s="2" t="s">
        <v>140</v>
      </c>
      <c r="C91" s="2" t="str">
        <f t="shared" si="1"/>
        <v>Pondicherry-ARIANKUPPAMCANARA BANK</v>
      </c>
      <c r="D91" s="2" t="s">
        <v>118</v>
      </c>
      <c r="E91" s="2"/>
      <c r="F91" s="1">
        <v>4</v>
      </c>
      <c r="G91" s="1" t="s">
        <v>5</v>
      </c>
      <c r="H91">
        <v>3065</v>
      </c>
      <c r="I91">
        <v>524821000</v>
      </c>
      <c r="J91">
        <v>35</v>
      </c>
      <c r="K91">
        <v>9688000</v>
      </c>
      <c r="L91">
        <v>26</v>
      </c>
      <c r="M91">
        <v>2188000</v>
      </c>
      <c r="N91">
        <v>0</v>
      </c>
      <c r="O91">
        <v>0</v>
      </c>
      <c r="P91">
        <v>0</v>
      </c>
      <c r="Q91">
        <v>0</v>
      </c>
      <c r="R91">
        <f t="shared" si="2"/>
        <v>3100</v>
      </c>
      <c r="S91">
        <f t="shared" si="2"/>
        <v>534509000</v>
      </c>
      <c r="T91">
        <v>118</v>
      </c>
      <c r="U91">
        <v>47488570</v>
      </c>
      <c r="V91">
        <v>4</v>
      </c>
      <c r="W91">
        <v>2525000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f t="shared" si="3"/>
        <v>122</v>
      </c>
      <c r="AE91">
        <f t="shared" si="3"/>
        <v>50013570</v>
      </c>
      <c r="AF91">
        <v>0</v>
      </c>
      <c r="AG91">
        <v>0</v>
      </c>
      <c r="AH91">
        <v>15</v>
      </c>
      <c r="AI91">
        <v>2429366</v>
      </c>
      <c r="AJ91">
        <v>2</v>
      </c>
      <c r="AK91">
        <v>2900000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f t="shared" si="4"/>
        <v>3239</v>
      </c>
      <c r="AS91">
        <f t="shared" si="4"/>
        <v>589851936</v>
      </c>
      <c r="AT91">
        <v>1271</v>
      </c>
      <c r="AU91">
        <v>223001697.88</v>
      </c>
    </row>
    <row r="92" spans="1:61" ht="15.75" hidden="1" x14ac:dyDescent="0.25">
      <c r="A92" t="s">
        <v>59</v>
      </c>
      <c r="B92" s="2" t="s">
        <v>140</v>
      </c>
      <c r="C92" s="2" t="str">
        <f t="shared" si="1"/>
        <v>Pondicherry-ARIANKUPPAMCENTRAL BANK OF INDIA</v>
      </c>
      <c r="D92" s="2" t="s">
        <v>118</v>
      </c>
      <c r="E92" s="2"/>
      <c r="F92" s="1">
        <v>5</v>
      </c>
      <c r="G92" s="1" t="s">
        <v>6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f t="shared" si="2"/>
        <v>0</v>
      </c>
      <c r="S92">
        <f t="shared" si="2"/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f t="shared" si="3"/>
        <v>0</v>
      </c>
      <c r="AE92">
        <f t="shared" si="3"/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f t="shared" si="4"/>
        <v>0</v>
      </c>
      <c r="AS92">
        <f t="shared" si="4"/>
        <v>0</v>
      </c>
      <c r="AT92">
        <v>0</v>
      </c>
      <c r="AU92">
        <v>0</v>
      </c>
    </row>
    <row r="93" spans="1:61" ht="15.75" hidden="1" x14ac:dyDescent="0.25">
      <c r="A93" t="s">
        <v>59</v>
      </c>
      <c r="B93" s="2" t="s">
        <v>140</v>
      </c>
      <c r="C93" s="2" t="str">
        <f t="shared" si="1"/>
        <v>Pondicherry-ARIANKUPPAMINDIAN BANK</v>
      </c>
      <c r="D93" s="2" t="s">
        <v>118</v>
      </c>
      <c r="E93" s="2"/>
      <c r="F93" s="1">
        <v>6</v>
      </c>
      <c r="G93" s="1" t="s">
        <v>7</v>
      </c>
      <c r="H93">
        <v>19452</v>
      </c>
      <c r="I93">
        <v>2131366450</v>
      </c>
      <c r="J93">
        <v>86</v>
      </c>
      <c r="K93">
        <v>57445000</v>
      </c>
      <c r="L93">
        <v>898</v>
      </c>
      <c r="M93">
        <v>99565500</v>
      </c>
      <c r="N93">
        <v>0</v>
      </c>
      <c r="O93">
        <v>0</v>
      </c>
      <c r="P93">
        <v>5</v>
      </c>
      <c r="Q93">
        <v>1204000</v>
      </c>
      <c r="R93">
        <f t="shared" si="2"/>
        <v>19543</v>
      </c>
      <c r="S93">
        <f t="shared" si="2"/>
        <v>2190015450</v>
      </c>
      <c r="T93">
        <v>489</v>
      </c>
      <c r="U93">
        <v>295876000</v>
      </c>
      <c r="V93">
        <v>45</v>
      </c>
      <c r="W93">
        <v>12713300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f t="shared" si="3"/>
        <v>534</v>
      </c>
      <c r="AE93">
        <f t="shared" si="3"/>
        <v>308589300</v>
      </c>
      <c r="AF93">
        <v>0</v>
      </c>
      <c r="AG93">
        <v>0</v>
      </c>
      <c r="AH93">
        <v>50</v>
      </c>
      <c r="AI93">
        <v>5956853</v>
      </c>
      <c r="AJ93">
        <v>4</v>
      </c>
      <c r="AK93">
        <v>3700000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f t="shared" si="4"/>
        <v>20131</v>
      </c>
      <c r="AS93">
        <f t="shared" si="4"/>
        <v>2508261603</v>
      </c>
      <c r="AT93">
        <v>18960</v>
      </c>
      <c r="AU93">
        <v>1775262773</v>
      </c>
    </row>
    <row r="94" spans="1:61" ht="15.75" hidden="1" x14ac:dyDescent="0.25">
      <c r="A94" t="s">
        <v>59</v>
      </c>
      <c r="B94" s="2" t="s">
        <v>140</v>
      </c>
      <c r="C94" s="2" t="str">
        <f t="shared" si="1"/>
        <v>Pondicherry-ARIANKUPPAMINDIAN OVERSEAS BANK</v>
      </c>
      <c r="D94" s="2" t="s">
        <v>118</v>
      </c>
      <c r="E94" s="2"/>
      <c r="F94" s="1">
        <v>7</v>
      </c>
      <c r="G94" s="1" t="s">
        <v>8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f t="shared" si="2"/>
        <v>0</v>
      </c>
      <c r="S94">
        <f t="shared" si="2"/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f t="shared" si="3"/>
        <v>0</v>
      </c>
      <c r="AE94">
        <f t="shared" si="3"/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f t="shared" si="4"/>
        <v>0</v>
      </c>
      <c r="AS94">
        <f t="shared" si="4"/>
        <v>0</v>
      </c>
      <c r="AT94">
        <v>0</v>
      </c>
      <c r="AU94">
        <v>0</v>
      </c>
    </row>
    <row r="95" spans="1:61" ht="15.75" hidden="1" x14ac:dyDescent="0.25">
      <c r="A95" t="s">
        <v>59</v>
      </c>
      <c r="B95" s="2" t="s">
        <v>140</v>
      </c>
      <c r="C95" s="2" t="str">
        <f t="shared" si="1"/>
        <v>Pondicherry-ARIANKUPPAMPUNJAB NATIONAL BANK</v>
      </c>
      <c r="D95" s="2" t="s">
        <v>118</v>
      </c>
      <c r="E95" s="2"/>
      <c r="F95" s="1">
        <v>8</v>
      </c>
      <c r="G95" s="1" t="s">
        <v>9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f t="shared" si="2"/>
        <v>0</v>
      </c>
      <c r="S95">
        <f t="shared" si="2"/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f t="shared" si="3"/>
        <v>0</v>
      </c>
      <c r="AE95">
        <f t="shared" si="3"/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f t="shared" si="4"/>
        <v>0</v>
      </c>
      <c r="AS95">
        <f t="shared" si="4"/>
        <v>0</v>
      </c>
      <c r="AT95">
        <v>0</v>
      </c>
      <c r="AU95">
        <v>0</v>
      </c>
    </row>
    <row r="96" spans="1:61" ht="15.75" hidden="1" x14ac:dyDescent="0.25">
      <c r="A96" t="s">
        <v>59</v>
      </c>
      <c r="B96" s="2" t="s">
        <v>140</v>
      </c>
      <c r="C96" s="2" t="str">
        <f t="shared" si="1"/>
        <v>Pondicherry-ARIANKUPPAMUNION BANK OF INDIA</v>
      </c>
      <c r="D96" s="2" t="s">
        <v>118</v>
      </c>
      <c r="E96" s="2"/>
      <c r="F96" s="1">
        <v>9</v>
      </c>
      <c r="G96" s="1" t="s">
        <v>10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f t="shared" si="2"/>
        <v>0</v>
      </c>
      <c r="S96">
        <f t="shared" si="2"/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f t="shared" si="3"/>
        <v>0</v>
      </c>
      <c r="AE96">
        <f t="shared" si="3"/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f t="shared" si="4"/>
        <v>0</v>
      </c>
      <c r="AS96">
        <f t="shared" si="4"/>
        <v>0</v>
      </c>
      <c r="AT96">
        <v>0</v>
      </c>
      <c r="AU96">
        <v>0</v>
      </c>
    </row>
    <row r="97" spans="1:47" ht="15.75" hidden="1" x14ac:dyDescent="0.25">
      <c r="A97" t="s">
        <v>59</v>
      </c>
      <c r="B97" s="2" t="s">
        <v>140</v>
      </c>
      <c r="C97" s="2" t="str">
        <f t="shared" si="1"/>
        <v>Pondicherry-ARIANKUPPAMUCO BANK</v>
      </c>
      <c r="D97" s="2" t="s">
        <v>118</v>
      </c>
      <c r="E97" s="2"/>
      <c r="F97" s="1">
        <v>10</v>
      </c>
      <c r="G97" s="1" t="s">
        <v>11</v>
      </c>
      <c r="H97">
        <v>38</v>
      </c>
      <c r="I97">
        <v>8007000</v>
      </c>
      <c r="J97">
        <v>308</v>
      </c>
      <c r="K97">
        <v>29402300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f t="shared" si="2"/>
        <v>346</v>
      </c>
      <c r="S97">
        <f t="shared" si="2"/>
        <v>37409300</v>
      </c>
      <c r="T97">
        <v>164</v>
      </c>
      <c r="U97">
        <v>11768000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f t="shared" si="3"/>
        <v>164</v>
      </c>
      <c r="AE97">
        <f t="shared" si="3"/>
        <v>11768000</v>
      </c>
      <c r="AF97">
        <v>0</v>
      </c>
      <c r="AG97">
        <v>0</v>
      </c>
      <c r="AH97">
        <v>0</v>
      </c>
      <c r="AI97">
        <v>0</v>
      </c>
      <c r="AJ97">
        <v>5</v>
      </c>
      <c r="AK97">
        <v>4500000</v>
      </c>
      <c r="AL97">
        <v>0</v>
      </c>
      <c r="AM97">
        <v>0</v>
      </c>
      <c r="AN97">
        <v>0</v>
      </c>
      <c r="AO97">
        <v>0</v>
      </c>
      <c r="AP97">
        <v>579</v>
      </c>
      <c r="AQ97">
        <v>70246227</v>
      </c>
      <c r="AR97">
        <f t="shared" si="4"/>
        <v>1094</v>
      </c>
      <c r="AS97">
        <f t="shared" si="4"/>
        <v>123923527</v>
      </c>
      <c r="AT97">
        <v>542</v>
      </c>
      <c r="AU97">
        <v>71973300</v>
      </c>
    </row>
    <row r="98" spans="1:47" ht="15.75" hidden="1" x14ac:dyDescent="0.25">
      <c r="A98" t="s">
        <v>59</v>
      </c>
      <c r="B98" s="2" t="s">
        <v>140</v>
      </c>
      <c r="C98" s="2" t="str">
        <f t="shared" si="1"/>
        <v>Pondicherry-ARIANKUPPAMSTATE BANK OF INDIA</v>
      </c>
      <c r="D98" s="2" t="s">
        <v>118</v>
      </c>
      <c r="E98" s="2"/>
      <c r="F98" s="1">
        <v>11</v>
      </c>
      <c r="G98" s="1" t="s">
        <v>12</v>
      </c>
      <c r="H98">
        <v>2270</v>
      </c>
      <c r="I98">
        <v>383335969.54000002</v>
      </c>
      <c r="J98">
        <v>93</v>
      </c>
      <c r="K98">
        <v>38313088.100000001</v>
      </c>
      <c r="L98">
        <v>1</v>
      </c>
      <c r="M98">
        <v>1500000</v>
      </c>
      <c r="N98">
        <v>0</v>
      </c>
      <c r="O98">
        <v>0</v>
      </c>
      <c r="P98">
        <v>2</v>
      </c>
      <c r="Q98">
        <v>2000000</v>
      </c>
      <c r="R98">
        <f t="shared" si="2"/>
        <v>2365</v>
      </c>
      <c r="S98">
        <f t="shared" si="2"/>
        <v>423649057.64000005</v>
      </c>
      <c r="T98">
        <v>49</v>
      </c>
      <c r="U98">
        <v>18275377.370000001</v>
      </c>
      <c r="V98">
        <v>6</v>
      </c>
      <c r="W98">
        <v>15137395.41</v>
      </c>
      <c r="X98">
        <v>2</v>
      </c>
      <c r="Y98">
        <v>1000000</v>
      </c>
      <c r="Z98">
        <v>0</v>
      </c>
      <c r="AA98">
        <v>0</v>
      </c>
      <c r="AB98">
        <v>4</v>
      </c>
      <c r="AC98">
        <v>60473</v>
      </c>
      <c r="AD98">
        <f t="shared" si="3"/>
        <v>61</v>
      </c>
      <c r="AE98">
        <f t="shared" si="3"/>
        <v>34473245.780000001</v>
      </c>
      <c r="AF98">
        <v>0</v>
      </c>
      <c r="AG98">
        <v>0</v>
      </c>
      <c r="AH98">
        <v>39</v>
      </c>
      <c r="AI98">
        <v>4440951</v>
      </c>
      <c r="AJ98">
        <v>6</v>
      </c>
      <c r="AK98">
        <v>7751800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f t="shared" si="4"/>
        <v>2471</v>
      </c>
      <c r="AS98">
        <f t="shared" si="4"/>
        <v>470315054.42000008</v>
      </c>
      <c r="AT98">
        <v>1355</v>
      </c>
      <c r="AU98">
        <v>211136747.38999999</v>
      </c>
    </row>
    <row r="99" spans="1:47" ht="15.75" hidden="1" x14ac:dyDescent="0.25">
      <c r="A99" t="s">
        <v>59</v>
      </c>
      <c r="B99" s="2" t="s">
        <v>140</v>
      </c>
      <c r="C99" s="2" t="str">
        <f t="shared" si="1"/>
        <v>Pondicherry-ARIANKUPPAMPUNJAB AND SIND BANK</v>
      </c>
      <c r="D99" s="2" t="s">
        <v>118</v>
      </c>
      <c r="E99" s="2"/>
      <c r="F99" s="1">
        <v>12</v>
      </c>
      <c r="G99" s="1" t="s">
        <v>13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f t="shared" si="2"/>
        <v>0</v>
      </c>
      <c r="S99">
        <f t="shared" si="2"/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f t="shared" si="3"/>
        <v>0</v>
      </c>
      <c r="AE99">
        <f t="shared" si="3"/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f t="shared" si="4"/>
        <v>0</v>
      </c>
      <c r="AS99">
        <f t="shared" si="4"/>
        <v>0</v>
      </c>
      <c r="AT99">
        <v>0</v>
      </c>
      <c r="AU99">
        <v>0</v>
      </c>
    </row>
    <row r="100" spans="1:47" ht="15.75" hidden="1" x14ac:dyDescent="0.25">
      <c r="A100" t="s">
        <v>59</v>
      </c>
      <c r="B100" s="2" t="s">
        <v>140</v>
      </c>
      <c r="C100" s="2" t="str">
        <f t="shared" si="1"/>
        <v>Pondicherry-ARIANKUPPAMAXIS BANK</v>
      </c>
      <c r="D100" s="2" t="s">
        <v>119</v>
      </c>
      <c r="E100" s="2"/>
      <c r="F100" s="1">
        <v>13</v>
      </c>
      <c r="G100" s="1" t="s">
        <v>15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f t="shared" si="2"/>
        <v>0</v>
      </c>
      <c r="S100">
        <f t="shared" si="2"/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f t="shared" si="3"/>
        <v>0</v>
      </c>
      <c r="AE100">
        <f t="shared" si="3"/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f t="shared" si="4"/>
        <v>0</v>
      </c>
      <c r="AS100">
        <f t="shared" si="4"/>
        <v>0</v>
      </c>
      <c r="AT100">
        <v>0</v>
      </c>
      <c r="AU100">
        <v>0</v>
      </c>
    </row>
    <row r="101" spans="1:47" ht="15.75" hidden="1" x14ac:dyDescent="0.25">
      <c r="A101" t="s">
        <v>59</v>
      </c>
      <c r="B101" s="2" t="s">
        <v>140</v>
      </c>
      <c r="C101" s="2" t="str">
        <f t="shared" si="1"/>
        <v>Pondicherry-ARIANKUPPAMCITY UNION BANK</v>
      </c>
      <c r="D101" s="2" t="s">
        <v>119</v>
      </c>
      <c r="E101" s="2"/>
      <c r="F101" s="1">
        <v>14</v>
      </c>
      <c r="G101" s="1" t="s">
        <v>16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f t="shared" si="2"/>
        <v>0</v>
      </c>
      <c r="S101">
        <f t="shared" si="2"/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f t="shared" si="3"/>
        <v>0</v>
      </c>
      <c r="AE101">
        <f t="shared" si="3"/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f t="shared" si="4"/>
        <v>0</v>
      </c>
      <c r="AS101">
        <f t="shared" si="4"/>
        <v>0</v>
      </c>
      <c r="AT101">
        <v>0</v>
      </c>
      <c r="AU101">
        <v>0</v>
      </c>
    </row>
    <row r="102" spans="1:47" ht="15.75" hidden="1" x14ac:dyDescent="0.25">
      <c r="A102" t="s">
        <v>59</v>
      </c>
      <c r="B102" s="2" t="s">
        <v>140</v>
      </c>
      <c r="C102" s="2" t="str">
        <f t="shared" si="1"/>
        <v>Pondicherry-ARIANKUPPAMFEDERAL BANK</v>
      </c>
      <c r="D102" s="2" t="s">
        <v>119</v>
      </c>
      <c r="E102" s="2"/>
      <c r="F102" s="1">
        <v>15</v>
      </c>
      <c r="G102" s="1" t="s">
        <v>17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f t="shared" si="2"/>
        <v>0</v>
      </c>
      <c r="S102">
        <f t="shared" si="2"/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f t="shared" si="3"/>
        <v>0</v>
      </c>
      <c r="AE102">
        <f t="shared" si="3"/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f t="shared" si="4"/>
        <v>0</v>
      </c>
      <c r="AS102">
        <f t="shared" si="4"/>
        <v>0</v>
      </c>
      <c r="AT102">
        <v>0</v>
      </c>
      <c r="AU102">
        <v>0</v>
      </c>
    </row>
    <row r="103" spans="1:47" ht="15.75" hidden="1" x14ac:dyDescent="0.25">
      <c r="A103" t="s">
        <v>59</v>
      </c>
      <c r="B103" s="2" t="s">
        <v>140</v>
      </c>
      <c r="C103" s="2" t="str">
        <f t="shared" si="1"/>
        <v>Pondicherry-ARIANKUPPAMHDFC BANK</v>
      </c>
      <c r="D103" s="2" t="s">
        <v>119</v>
      </c>
      <c r="E103" s="2"/>
      <c r="F103" s="1">
        <v>16</v>
      </c>
      <c r="G103" s="1" t="s">
        <v>18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f t="shared" si="2"/>
        <v>0</v>
      </c>
      <c r="S103">
        <f t="shared" si="2"/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f t="shared" si="3"/>
        <v>0</v>
      </c>
      <c r="AE103">
        <f t="shared" si="3"/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f t="shared" si="4"/>
        <v>0</v>
      </c>
      <c r="AS103">
        <f t="shared" si="4"/>
        <v>0</v>
      </c>
      <c r="AT103">
        <v>0</v>
      </c>
      <c r="AU103">
        <v>0</v>
      </c>
    </row>
    <row r="104" spans="1:47" ht="15.75" hidden="1" x14ac:dyDescent="0.25">
      <c r="A104" t="s">
        <v>59</v>
      </c>
      <c r="B104" s="2" t="s">
        <v>140</v>
      </c>
      <c r="C104" s="2" t="str">
        <f t="shared" si="1"/>
        <v>Pondicherry-ARIANKUPPAMICICI BANK</v>
      </c>
      <c r="D104" s="2" t="s">
        <v>119</v>
      </c>
      <c r="E104" s="2"/>
      <c r="F104" s="1">
        <v>17</v>
      </c>
      <c r="G104" s="1" t="s">
        <v>19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f t="shared" si="2"/>
        <v>0</v>
      </c>
      <c r="S104">
        <f t="shared" si="2"/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f t="shared" si="3"/>
        <v>0</v>
      </c>
      <c r="AE104">
        <f t="shared" si="3"/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f t="shared" si="4"/>
        <v>0</v>
      </c>
      <c r="AS104">
        <f t="shared" si="4"/>
        <v>0</v>
      </c>
      <c r="AT104">
        <v>0</v>
      </c>
      <c r="AU104">
        <v>0</v>
      </c>
    </row>
    <row r="105" spans="1:47" ht="15.75" hidden="1" x14ac:dyDescent="0.25">
      <c r="A105" t="s">
        <v>59</v>
      </c>
      <c r="B105" s="2" t="s">
        <v>140</v>
      </c>
      <c r="C105" s="2" t="str">
        <f t="shared" si="1"/>
        <v>Pondicherry-ARIANKUPPAMIDBI BANK</v>
      </c>
      <c r="D105" s="2" t="s">
        <v>119</v>
      </c>
      <c r="E105" s="2"/>
      <c r="F105" s="1">
        <v>18</v>
      </c>
      <c r="G105" s="1" t="s">
        <v>20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f t="shared" si="2"/>
        <v>0</v>
      </c>
      <c r="S105">
        <f t="shared" si="2"/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f t="shared" si="3"/>
        <v>0</v>
      </c>
      <c r="AE105">
        <f t="shared" si="3"/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f t="shared" si="4"/>
        <v>0</v>
      </c>
      <c r="AS105">
        <f t="shared" si="4"/>
        <v>0</v>
      </c>
      <c r="AT105">
        <v>0</v>
      </c>
      <c r="AU105">
        <v>0</v>
      </c>
    </row>
    <row r="106" spans="1:47" ht="15.75" hidden="1" x14ac:dyDescent="0.25">
      <c r="A106" t="s">
        <v>59</v>
      </c>
      <c r="B106" s="2" t="s">
        <v>140</v>
      </c>
      <c r="C106" s="2" t="str">
        <f t="shared" si="1"/>
        <v>Pondicherry-ARIANKUPPAMIDFC FIRST BANK</v>
      </c>
      <c r="D106" s="2" t="s">
        <v>119</v>
      </c>
      <c r="E106" s="2"/>
      <c r="F106" s="1">
        <v>19</v>
      </c>
      <c r="G106" s="1" t="s">
        <v>21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f t="shared" si="2"/>
        <v>0</v>
      </c>
      <c r="S106">
        <f t="shared" si="2"/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f t="shared" si="3"/>
        <v>0</v>
      </c>
      <c r="AE106">
        <f t="shared" si="3"/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f t="shared" si="4"/>
        <v>0</v>
      </c>
      <c r="AS106">
        <f t="shared" si="4"/>
        <v>0</v>
      </c>
      <c r="AT106">
        <v>0</v>
      </c>
      <c r="AU106">
        <v>0</v>
      </c>
    </row>
    <row r="107" spans="1:47" ht="15.75" hidden="1" x14ac:dyDescent="0.25">
      <c r="A107" t="s">
        <v>59</v>
      </c>
      <c r="B107" s="2" t="s">
        <v>140</v>
      </c>
      <c r="C107" s="2" t="str">
        <f t="shared" si="1"/>
        <v>Pondicherry-ARIANKUPPAMKARUR VYSYA BANK</v>
      </c>
      <c r="D107" s="2" t="s">
        <v>119</v>
      </c>
      <c r="E107" s="2"/>
      <c r="F107" s="1">
        <v>20</v>
      </c>
      <c r="G107" s="1" t="s">
        <v>22</v>
      </c>
      <c r="H107">
        <v>877</v>
      </c>
      <c r="I107">
        <v>144356100</v>
      </c>
      <c r="J107">
        <v>12</v>
      </c>
      <c r="K107">
        <v>2626000</v>
      </c>
      <c r="L107">
        <v>10</v>
      </c>
      <c r="M107">
        <v>2453000</v>
      </c>
      <c r="N107">
        <v>0</v>
      </c>
      <c r="O107">
        <v>0</v>
      </c>
      <c r="P107">
        <v>0</v>
      </c>
      <c r="Q107">
        <v>0</v>
      </c>
      <c r="R107">
        <f t="shared" si="2"/>
        <v>889</v>
      </c>
      <c r="S107">
        <f t="shared" si="2"/>
        <v>146982100</v>
      </c>
      <c r="T107">
        <v>3</v>
      </c>
      <c r="U107">
        <v>5100000</v>
      </c>
      <c r="V107">
        <v>1</v>
      </c>
      <c r="W107">
        <v>5581000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f t="shared" si="3"/>
        <v>4</v>
      </c>
      <c r="AE107">
        <f t="shared" si="3"/>
        <v>10681000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f t="shared" si="4"/>
        <v>893</v>
      </c>
      <c r="AS107">
        <f t="shared" si="4"/>
        <v>157663100</v>
      </c>
      <c r="AT107">
        <v>798</v>
      </c>
      <c r="AU107">
        <v>114766600</v>
      </c>
    </row>
    <row r="108" spans="1:47" ht="15.75" hidden="1" x14ac:dyDescent="0.25">
      <c r="A108" t="s">
        <v>59</v>
      </c>
      <c r="B108" s="2" t="s">
        <v>140</v>
      </c>
      <c r="C108" s="2" t="str">
        <f t="shared" si="1"/>
        <v>Pondicherry-ARIANKUPPAMKOTAK MAHINDRA BANK</v>
      </c>
      <c r="D108" s="2" t="s">
        <v>119</v>
      </c>
      <c r="E108" s="2"/>
      <c r="F108" s="1">
        <v>21</v>
      </c>
      <c r="G108" s="1" t="s">
        <v>23</v>
      </c>
      <c r="H108">
        <v>8</v>
      </c>
      <c r="I108">
        <v>35000000</v>
      </c>
      <c r="J108">
        <v>1</v>
      </c>
      <c r="K108">
        <v>5000000</v>
      </c>
      <c r="L108">
        <v>0</v>
      </c>
      <c r="M108">
        <v>0</v>
      </c>
      <c r="N108">
        <v>0</v>
      </c>
      <c r="O108">
        <v>0</v>
      </c>
      <c r="P108">
        <v>1</v>
      </c>
      <c r="Q108">
        <v>5000000</v>
      </c>
      <c r="R108">
        <f t="shared" si="2"/>
        <v>10</v>
      </c>
      <c r="S108">
        <f t="shared" si="2"/>
        <v>45000000</v>
      </c>
      <c r="T108">
        <v>12</v>
      </c>
      <c r="U108">
        <v>94320849</v>
      </c>
      <c r="V108">
        <v>40</v>
      </c>
      <c r="W108">
        <v>251155868.84999999</v>
      </c>
      <c r="X108">
        <v>4</v>
      </c>
      <c r="Y108">
        <v>123653321</v>
      </c>
      <c r="Z108">
        <v>0</v>
      </c>
      <c r="AA108">
        <v>0</v>
      </c>
      <c r="AB108">
        <v>0</v>
      </c>
      <c r="AC108">
        <v>0</v>
      </c>
      <c r="AD108">
        <f t="shared" si="3"/>
        <v>56</v>
      </c>
      <c r="AE108">
        <f t="shared" si="3"/>
        <v>469130038.85000002</v>
      </c>
      <c r="AF108">
        <v>0</v>
      </c>
      <c r="AG108">
        <v>0</v>
      </c>
      <c r="AH108">
        <v>0</v>
      </c>
      <c r="AI108">
        <v>0</v>
      </c>
      <c r="AJ108">
        <v>2</v>
      </c>
      <c r="AK108">
        <v>1700000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f t="shared" si="4"/>
        <v>68</v>
      </c>
      <c r="AS108">
        <f t="shared" si="4"/>
        <v>515830038.85000002</v>
      </c>
      <c r="AT108">
        <v>0</v>
      </c>
      <c r="AU108">
        <v>0</v>
      </c>
    </row>
    <row r="109" spans="1:47" ht="15.75" hidden="1" x14ac:dyDescent="0.25">
      <c r="A109" t="s">
        <v>59</v>
      </c>
      <c r="B109" s="2" t="s">
        <v>140</v>
      </c>
      <c r="C109" s="2" t="str">
        <f t="shared" si="1"/>
        <v>Pondicherry-ARIANKUPPAMDBS BANK INDIA (E-LVB)</v>
      </c>
      <c r="D109" s="2" t="s">
        <v>119</v>
      </c>
      <c r="E109" s="2"/>
      <c r="F109" s="1">
        <v>22</v>
      </c>
      <c r="G109" s="1" t="s">
        <v>24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f t="shared" si="2"/>
        <v>0</v>
      </c>
      <c r="S109">
        <f t="shared" si="2"/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f t="shared" si="3"/>
        <v>0</v>
      </c>
      <c r="AE109">
        <f t="shared" si="3"/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f t="shared" si="4"/>
        <v>0</v>
      </c>
      <c r="AS109">
        <f t="shared" si="4"/>
        <v>0</v>
      </c>
      <c r="AT109">
        <v>0</v>
      </c>
      <c r="AU109">
        <v>0</v>
      </c>
    </row>
    <row r="110" spans="1:47" ht="15.75" hidden="1" x14ac:dyDescent="0.25">
      <c r="A110" t="s">
        <v>59</v>
      </c>
      <c r="B110" s="2" t="s">
        <v>140</v>
      </c>
      <c r="C110" s="2" t="str">
        <f t="shared" si="1"/>
        <v>Pondicherry-ARIANKUPPAMRBL BANK</v>
      </c>
      <c r="D110" s="2" t="s">
        <v>119</v>
      </c>
      <c r="E110" s="2"/>
      <c r="F110" s="1">
        <v>23</v>
      </c>
      <c r="G110" s="1" t="s">
        <v>25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f t="shared" si="2"/>
        <v>0</v>
      </c>
      <c r="S110">
        <f t="shared" si="2"/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f t="shared" si="3"/>
        <v>0</v>
      </c>
      <c r="AE110">
        <f t="shared" si="3"/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f t="shared" si="4"/>
        <v>0</v>
      </c>
      <c r="AS110">
        <f t="shared" si="4"/>
        <v>0</v>
      </c>
      <c r="AT110">
        <v>0</v>
      </c>
      <c r="AU110">
        <v>0</v>
      </c>
    </row>
    <row r="111" spans="1:47" ht="15.75" hidden="1" x14ac:dyDescent="0.25">
      <c r="A111" t="s">
        <v>59</v>
      </c>
      <c r="B111" s="2" t="s">
        <v>140</v>
      </c>
      <c r="C111" s="2" t="str">
        <f t="shared" si="1"/>
        <v>Pondicherry-ARIANKUPPAMSOUTH INDIAN BANK</v>
      </c>
      <c r="D111" s="2" t="s">
        <v>119</v>
      </c>
      <c r="E111" s="2"/>
      <c r="F111" s="1">
        <v>24</v>
      </c>
      <c r="G111" s="1" t="s">
        <v>26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f t="shared" si="2"/>
        <v>0</v>
      </c>
      <c r="S111">
        <f t="shared" si="2"/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f t="shared" si="3"/>
        <v>0</v>
      </c>
      <c r="AE111">
        <f t="shared" si="3"/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f t="shared" si="4"/>
        <v>0</v>
      </c>
      <c r="AS111">
        <f t="shared" si="4"/>
        <v>0</v>
      </c>
      <c r="AT111">
        <v>0</v>
      </c>
      <c r="AU111">
        <v>0</v>
      </c>
    </row>
    <row r="112" spans="1:47" ht="15.75" hidden="1" x14ac:dyDescent="0.25">
      <c r="A112" t="s">
        <v>59</v>
      </c>
      <c r="B112" s="2" t="s">
        <v>140</v>
      </c>
      <c r="C112" s="2" t="str">
        <f t="shared" si="1"/>
        <v>Pondicherry-ARIANKUPPAMTAMILNAD MERCANTILE BANK</v>
      </c>
      <c r="D112" s="2" t="s">
        <v>119</v>
      </c>
      <c r="E112" s="2"/>
      <c r="F112" s="1">
        <v>25</v>
      </c>
      <c r="G112" s="1" t="s">
        <v>27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f t="shared" si="2"/>
        <v>0</v>
      </c>
      <c r="S112">
        <f t="shared" si="2"/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f t="shared" si="3"/>
        <v>0</v>
      </c>
      <c r="AE112">
        <f t="shared" si="3"/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f t="shared" si="4"/>
        <v>0</v>
      </c>
      <c r="AS112">
        <f t="shared" si="4"/>
        <v>0</v>
      </c>
      <c r="AT112">
        <v>0</v>
      </c>
      <c r="AU112">
        <v>0</v>
      </c>
    </row>
    <row r="113" spans="1:47" ht="15.75" hidden="1" x14ac:dyDescent="0.25">
      <c r="A113" t="s">
        <v>59</v>
      </c>
      <c r="B113" s="2" t="s">
        <v>140</v>
      </c>
      <c r="C113" s="2" t="str">
        <f t="shared" si="1"/>
        <v>Pondicherry-ARIANKUPPAMBANDHAN BANK</v>
      </c>
      <c r="D113" s="2" t="s">
        <v>119</v>
      </c>
      <c r="E113" s="2"/>
      <c r="F113" s="1">
        <v>26</v>
      </c>
      <c r="G113" s="1" t="s">
        <v>28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f t="shared" si="2"/>
        <v>0</v>
      </c>
      <c r="S113">
        <f t="shared" si="2"/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f t="shared" si="3"/>
        <v>0</v>
      </c>
      <c r="AE113">
        <f t="shared" si="3"/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f t="shared" si="4"/>
        <v>0</v>
      </c>
      <c r="AS113">
        <f t="shared" si="4"/>
        <v>0</v>
      </c>
      <c r="AT113">
        <v>0</v>
      </c>
      <c r="AU113">
        <v>0</v>
      </c>
    </row>
    <row r="114" spans="1:47" ht="15.75" hidden="1" x14ac:dyDescent="0.25">
      <c r="A114" t="s">
        <v>59</v>
      </c>
      <c r="B114" s="2" t="s">
        <v>140</v>
      </c>
      <c r="C114" s="2" t="str">
        <f t="shared" si="1"/>
        <v>Pondicherry-ARIANKUPPAMCSB BANK LIMITED</v>
      </c>
      <c r="D114" s="2" t="s">
        <v>119</v>
      </c>
      <c r="E114" s="2"/>
      <c r="F114" s="1">
        <v>27</v>
      </c>
      <c r="G114" s="1" t="s">
        <v>29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f t="shared" si="2"/>
        <v>0</v>
      </c>
      <c r="S114">
        <f t="shared" si="2"/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f t="shared" si="3"/>
        <v>0</v>
      </c>
      <c r="AE114">
        <f t="shared" si="3"/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f t="shared" si="4"/>
        <v>0</v>
      </c>
      <c r="AS114">
        <f t="shared" si="4"/>
        <v>0</v>
      </c>
      <c r="AT114">
        <v>0</v>
      </c>
      <c r="AU114">
        <v>0</v>
      </c>
    </row>
    <row r="115" spans="1:47" ht="15.75" hidden="1" x14ac:dyDescent="0.25">
      <c r="A115" t="s">
        <v>59</v>
      </c>
      <c r="B115" s="2" t="s">
        <v>140</v>
      </c>
      <c r="C115" s="2" t="str">
        <f t="shared" si="1"/>
        <v>Pondicherry-ARIANKUPPAMINDUSIND BANK</v>
      </c>
      <c r="D115" s="2" t="s">
        <v>119</v>
      </c>
      <c r="E115" s="2"/>
      <c r="F115" s="1">
        <v>28</v>
      </c>
      <c r="G115" s="1" t="s">
        <v>30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f t="shared" si="2"/>
        <v>0</v>
      </c>
      <c r="S115">
        <f t="shared" si="2"/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f t="shared" si="3"/>
        <v>0</v>
      </c>
      <c r="AE115">
        <f t="shared" si="3"/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f t="shared" si="4"/>
        <v>0</v>
      </c>
      <c r="AS115">
        <f t="shared" si="4"/>
        <v>0</v>
      </c>
      <c r="AT115">
        <v>0</v>
      </c>
      <c r="AU115">
        <v>0</v>
      </c>
    </row>
    <row r="116" spans="1:47" ht="15.75" hidden="1" x14ac:dyDescent="0.25">
      <c r="A116" t="s">
        <v>59</v>
      </c>
      <c r="B116" s="2" t="s">
        <v>140</v>
      </c>
      <c r="C116" s="2" t="str">
        <f t="shared" si="1"/>
        <v>Pondicherry-ARIANKUPPAMYES BANK</v>
      </c>
      <c r="D116" s="2" t="s">
        <v>119</v>
      </c>
      <c r="E116" s="2"/>
      <c r="F116" s="1">
        <v>29</v>
      </c>
      <c r="G116" s="1" t="s">
        <v>31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f t="shared" si="2"/>
        <v>0</v>
      </c>
      <c r="S116">
        <f t="shared" si="2"/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f t="shared" si="3"/>
        <v>0</v>
      </c>
      <c r="AE116">
        <f t="shared" si="3"/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f t="shared" si="4"/>
        <v>0</v>
      </c>
      <c r="AS116">
        <f t="shared" si="4"/>
        <v>0</v>
      </c>
      <c r="AT116">
        <v>0</v>
      </c>
      <c r="AU116">
        <v>0</v>
      </c>
    </row>
    <row r="117" spans="1:47" ht="15.75" hidden="1" x14ac:dyDescent="0.25">
      <c r="A117" t="s">
        <v>59</v>
      </c>
      <c r="B117" s="2" t="s">
        <v>140</v>
      </c>
      <c r="C117" s="2" t="str">
        <f t="shared" si="1"/>
        <v>Pondicherry-ARIANKUPPAMKARNATAKA BANK</v>
      </c>
      <c r="D117" s="2" t="s">
        <v>119</v>
      </c>
      <c r="E117" s="2"/>
      <c r="F117" s="1">
        <v>30</v>
      </c>
      <c r="G117" s="1" t="s">
        <v>32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f t="shared" si="2"/>
        <v>0</v>
      </c>
      <c r="S117">
        <f t="shared" si="2"/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f t="shared" si="3"/>
        <v>0</v>
      </c>
      <c r="AE117">
        <f t="shared" si="3"/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f t="shared" si="4"/>
        <v>0</v>
      </c>
      <c r="AS117">
        <f t="shared" si="4"/>
        <v>0</v>
      </c>
      <c r="AT117">
        <v>0</v>
      </c>
      <c r="AU117">
        <v>0</v>
      </c>
    </row>
    <row r="118" spans="1:47" ht="15.75" hidden="1" x14ac:dyDescent="0.25">
      <c r="A118" t="s">
        <v>59</v>
      </c>
      <c r="B118" s="2" t="s">
        <v>140</v>
      </c>
      <c r="C118" s="2" t="str">
        <f t="shared" si="1"/>
        <v>Pondicherry-ARIANKUPPAMDCB BANK</v>
      </c>
      <c r="D118" s="2" t="s">
        <v>119</v>
      </c>
      <c r="E118" s="2"/>
      <c r="F118" s="1">
        <v>31</v>
      </c>
      <c r="G118" s="1" t="s">
        <v>33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f t="shared" si="2"/>
        <v>0</v>
      </c>
      <c r="S118">
        <f t="shared" si="2"/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f t="shared" si="3"/>
        <v>0</v>
      </c>
      <c r="AE118">
        <f t="shared" si="3"/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f t="shared" si="4"/>
        <v>0</v>
      </c>
      <c r="AS118">
        <f t="shared" si="4"/>
        <v>0</v>
      </c>
      <c r="AT118">
        <v>0</v>
      </c>
      <c r="AU118">
        <v>0</v>
      </c>
    </row>
    <row r="119" spans="1:47" ht="15.75" hidden="1" x14ac:dyDescent="0.25">
      <c r="A119" t="s">
        <v>59</v>
      </c>
      <c r="B119" s="2" t="s">
        <v>140</v>
      </c>
      <c r="C119" s="2" t="str">
        <f t="shared" si="1"/>
        <v>Pondicherry-ARIANKUPPAMDHANLAXMI BANK</v>
      </c>
      <c r="D119" s="2" t="s">
        <v>119</v>
      </c>
      <c r="E119" s="2"/>
      <c r="F119" s="1">
        <v>32</v>
      </c>
      <c r="G119" s="1" t="s">
        <v>34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f t="shared" si="2"/>
        <v>0</v>
      </c>
      <c r="S119">
        <f t="shared" si="2"/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f t="shared" si="3"/>
        <v>0</v>
      </c>
      <c r="AE119">
        <f t="shared" si="3"/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f t="shared" si="4"/>
        <v>0</v>
      </c>
      <c r="AS119">
        <f t="shared" si="4"/>
        <v>0</v>
      </c>
      <c r="AT119">
        <v>0</v>
      </c>
      <c r="AU119">
        <v>0</v>
      </c>
    </row>
    <row r="120" spans="1:47" ht="15.75" hidden="1" x14ac:dyDescent="0.25">
      <c r="A120" t="s">
        <v>59</v>
      </c>
      <c r="B120" s="2" t="s">
        <v>140</v>
      </c>
      <c r="C120" s="2" t="str">
        <f t="shared" si="1"/>
        <v>Pondicherry-ARIANKUPPAMPUDUVAI BHARATHIYAR GRAMA BANK</v>
      </c>
      <c r="D120" s="2" t="s">
        <v>120</v>
      </c>
      <c r="E120" s="2"/>
      <c r="F120" s="1">
        <v>33</v>
      </c>
      <c r="G120" s="1" t="s">
        <v>36</v>
      </c>
      <c r="H120">
        <v>13070</v>
      </c>
      <c r="I120">
        <v>1360277600</v>
      </c>
      <c r="J120">
        <v>103</v>
      </c>
      <c r="K120">
        <v>37604500</v>
      </c>
      <c r="L120">
        <v>95</v>
      </c>
      <c r="M120">
        <v>36734500</v>
      </c>
      <c r="N120">
        <v>0</v>
      </c>
      <c r="O120">
        <v>0</v>
      </c>
      <c r="P120">
        <v>0</v>
      </c>
      <c r="Q120">
        <v>0</v>
      </c>
      <c r="R120">
        <f t="shared" si="2"/>
        <v>13173</v>
      </c>
      <c r="S120">
        <f t="shared" si="2"/>
        <v>1397882100</v>
      </c>
      <c r="T120">
        <v>790</v>
      </c>
      <c r="U120">
        <v>100595700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f t="shared" si="3"/>
        <v>790</v>
      </c>
      <c r="AE120">
        <f t="shared" si="3"/>
        <v>100595700</v>
      </c>
      <c r="AF120">
        <v>0</v>
      </c>
      <c r="AG120">
        <v>0</v>
      </c>
      <c r="AH120">
        <v>0</v>
      </c>
      <c r="AI120">
        <v>0</v>
      </c>
      <c r="AJ120">
        <v>10</v>
      </c>
      <c r="AK120">
        <v>5400000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f t="shared" si="4"/>
        <v>13973</v>
      </c>
      <c r="AS120">
        <f t="shared" si="4"/>
        <v>1503877800</v>
      </c>
      <c r="AT120">
        <v>9198</v>
      </c>
      <c r="AU120">
        <v>962509395.79999995</v>
      </c>
    </row>
    <row r="121" spans="1:47" ht="15.75" hidden="1" x14ac:dyDescent="0.25">
      <c r="A121" t="s">
        <v>59</v>
      </c>
      <c r="B121" s="2" t="s">
        <v>140</v>
      </c>
      <c r="C121" s="2" t="str">
        <f t="shared" si="1"/>
        <v>Pondicherry-ARIANKUPPAMEQUITAS SMALL FIN. BANK</v>
      </c>
      <c r="D121" s="2" t="s">
        <v>121</v>
      </c>
      <c r="E121" s="2"/>
      <c r="F121" s="1">
        <v>34</v>
      </c>
      <c r="G121" s="1" t="s">
        <v>38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f t="shared" si="2"/>
        <v>0</v>
      </c>
      <c r="S121">
        <f t="shared" si="2"/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f t="shared" si="3"/>
        <v>0</v>
      </c>
      <c r="AE121">
        <f t="shared" si="3"/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f t="shared" si="4"/>
        <v>0</v>
      </c>
      <c r="AS121">
        <f t="shared" si="4"/>
        <v>0</v>
      </c>
      <c r="AT121">
        <v>0</v>
      </c>
      <c r="AU121">
        <v>0</v>
      </c>
    </row>
    <row r="122" spans="1:47" ht="15.75" hidden="1" x14ac:dyDescent="0.25">
      <c r="A122" t="s">
        <v>59</v>
      </c>
      <c r="B122" s="2" t="s">
        <v>140</v>
      </c>
      <c r="C122" s="2" t="str">
        <f t="shared" si="1"/>
        <v>Pondicherry-ARIANKUPPAMFINCARE SMALL FIN. BANK</v>
      </c>
      <c r="D122" s="2" t="s">
        <v>121</v>
      </c>
      <c r="E122" s="2"/>
      <c r="F122" s="1">
        <v>35</v>
      </c>
      <c r="G122" s="1" t="s">
        <v>39</v>
      </c>
      <c r="H122">
        <v>0</v>
      </c>
      <c r="I122">
        <v>0</v>
      </c>
      <c r="J122">
        <v>1636</v>
      </c>
      <c r="K122">
        <v>242919226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f t="shared" si="2"/>
        <v>1636</v>
      </c>
      <c r="S122">
        <f t="shared" si="2"/>
        <v>242919226</v>
      </c>
      <c r="T122">
        <v>24</v>
      </c>
      <c r="U122">
        <v>13685907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f t="shared" si="3"/>
        <v>24</v>
      </c>
      <c r="AE122">
        <f t="shared" si="3"/>
        <v>13685907</v>
      </c>
      <c r="AF122">
        <v>0</v>
      </c>
      <c r="AG122">
        <v>0</v>
      </c>
      <c r="AH122">
        <v>0</v>
      </c>
      <c r="AI122">
        <v>0</v>
      </c>
      <c r="AJ122">
        <v>9</v>
      </c>
      <c r="AK122">
        <v>7524500</v>
      </c>
      <c r="AL122">
        <v>0</v>
      </c>
      <c r="AM122">
        <v>0</v>
      </c>
      <c r="AN122">
        <v>0</v>
      </c>
      <c r="AO122">
        <v>0</v>
      </c>
      <c r="AP122">
        <v>45</v>
      </c>
      <c r="AQ122">
        <v>1814300</v>
      </c>
      <c r="AR122">
        <f t="shared" si="4"/>
        <v>1714</v>
      </c>
      <c r="AS122">
        <f t="shared" si="4"/>
        <v>265943933</v>
      </c>
      <c r="AT122">
        <v>45</v>
      </c>
      <c r="AU122">
        <v>1814300</v>
      </c>
    </row>
    <row r="123" spans="1:47" ht="15.75" hidden="1" x14ac:dyDescent="0.25">
      <c r="A123" t="s">
        <v>59</v>
      </c>
      <c r="B123" s="2" t="s">
        <v>140</v>
      </c>
      <c r="C123" s="2" t="str">
        <f t="shared" si="1"/>
        <v>Pondicherry-ARIANKUPPAMJANA SMALL FIN. BANK</v>
      </c>
      <c r="D123" s="2" t="s">
        <v>121</v>
      </c>
      <c r="E123" s="2"/>
      <c r="F123" s="1">
        <v>36</v>
      </c>
      <c r="G123" s="1" t="s">
        <v>40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f t="shared" si="2"/>
        <v>0</v>
      </c>
      <c r="S123">
        <f t="shared" si="2"/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f t="shared" si="3"/>
        <v>0</v>
      </c>
      <c r="AE123">
        <f t="shared" si="3"/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f t="shared" si="4"/>
        <v>0</v>
      </c>
      <c r="AS123">
        <f t="shared" si="4"/>
        <v>0</v>
      </c>
      <c r="AT123">
        <v>0</v>
      </c>
      <c r="AU123">
        <v>0</v>
      </c>
    </row>
    <row r="124" spans="1:47" ht="15.75" hidden="1" x14ac:dyDescent="0.25">
      <c r="A124" t="s">
        <v>59</v>
      </c>
      <c r="B124" s="2" t="s">
        <v>140</v>
      </c>
      <c r="C124" s="2" t="str">
        <f t="shared" si="1"/>
        <v>Pondicherry-ARIANKUPPAMSURYODAY SMALL FIN. BANK</v>
      </c>
      <c r="D124" s="2" t="s">
        <v>121</v>
      </c>
      <c r="E124" s="2"/>
      <c r="F124" s="1">
        <v>37</v>
      </c>
      <c r="G124" s="1" t="s">
        <v>41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f t="shared" si="2"/>
        <v>0</v>
      </c>
      <c r="S124">
        <f t="shared" si="2"/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f t="shared" si="3"/>
        <v>0</v>
      </c>
      <c r="AE124">
        <f t="shared" si="3"/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f t="shared" si="4"/>
        <v>0</v>
      </c>
      <c r="AS124">
        <f t="shared" si="4"/>
        <v>0</v>
      </c>
      <c r="AT124">
        <v>0</v>
      </c>
      <c r="AU124">
        <v>0</v>
      </c>
    </row>
    <row r="125" spans="1:47" ht="15.75" hidden="1" x14ac:dyDescent="0.25">
      <c r="A125" t="s">
        <v>59</v>
      </c>
      <c r="B125" s="2" t="s">
        <v>140</v>
      </c>
      <c r="C125" s="2" t="str">
        <f t="shared" si="1"/>
        <v>Pondicherry-ARIANKUPPAMUJJIVAN SMALL FIN. BANK</v>
      </c>
      <c r="D125" s="2" t="s">
        <v>121</v>
      </c>
      <c r="E125" s="2"/>
      <c r="F125" s="1">
        <v>38</v>
      </c>
      <c r="G125" s="1" t="s">
        <v>42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f t="shared" si="2"/>
        <v>0</v>
      </c>
      <c r="S125">
        <f t="shared" si="2"/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f t="shared" si="3"/>
        <v>0</v>
      </c>
      <c r="AE125">
        <f t="shared" si="3"/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f t="shared" si="4"/>
        <v>0</v>
      </c>
      <c r="AS125">
        <f t="shared" si="4"/>
        <v>0</v>
      </c>
      <c r="AT125">
        <v>0</v>
      </c>
      <c r="AU125">
        <v>0</v>
      </c>
    </row>
    <row r="126" spans="1:47" ht="15.75" hidden="1" x14ac:dyDescent="0.25">
      <c r="A126" t="s">
        <v>59</v>
      </c>
      <c r="B126" s="2" t="s">
        <v>140</v>
      </c>
      <c r="C126" s="2" t="str">
        <f t="shared" si="1"/>
        <v>Pondicherry-ARIANKUPPAMUTKARSH SMALL FIN. BANK</v>
      </c>
      <c r="D126" s="2" t="s">
        <v>121</v>
      </c>
      <c r="E126" s="2"/>
      <c r="F126" s="1">
        <v>39</v>
      </c>
      <c r="G126" s="1" t="s">
        <v>43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f t="shared" si="2"/>
        <v>0</v>
      </c>
      <c r="S126">
        <f t="shared" si="2"/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f t="shared" si="3"/>
        <v>0</v>
      </c>
      <c r="AE126">
        <f t="shared" si="3"/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f t="shared" si="4"/>
        <v>0</v>
      </c>
      <c r="AS126">
        <f t="shared" si="4"/>
        <v>0</v>
      </c>
      <c r="AT126">
        <v>0</v>
      </c>
      <c r="AU126">
        <v>0</v>
      </c>
    </row>
    <row r="127" spans="1:47" ht="15.75" hidden="1" x14ac:dyDescent="0.25">
      <c r="A127" t="s">
        <v>59</v>
      </c>
      <c r="B127" s="2" t="s">
        <v>140</v>
      </c>
      <c r="C127" s="2" t="str">
        <f t="shared" si="1"/>
        <v>Pondicherry-ARIANKUPPAMESAF SMALL FIN. BANK</v>
      </c>
      <c r="D127" s="2" t="s">
        <v>121</v>
      </c>
      <c r="E127" s="2"/>
      <c r="F127" s="1">
        <v>40</v>
      </c>
      <c r="G127" s="1" t="s">
        <v>44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f t="shared" si="2"/>
        <v>0</v>
      </c>
      <c r="S127">
        <f t="shared" si="2"/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f t="shared" si="3"/>
        <v>0</v>
      </c>
      <c r="AE127">
        <f t="shared" si="3"/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f t="shared" si="4"/>
        <v>0</v>
      </c>
      <c r="AS127">
        <f t="shared" si="4"/>
        <v>0</v>
      </c>
      <c r="AT127">
        <v>0</v>
      </c>
      <c r="AU127">
        <v>0</v>
      </c>
    </row>
    <row r="128" spans="1:47" ht="15.75" hidden="1" x14ac:dyDescent="0.25">
      <c r="A128" t="s">
        <v>59</v>
      </c>
      <c r="B128" s="2" t="s">
        <v>140</v>
      </c>
      <c r="C128" s="2" t="str">
        <f t="shared" si="1"/>
        <v>Pondicherry-ARIANKUPPAMPUDUCHERRY STATE CO-OPERATIVE BANK</v>
      </c>
      <c r="D128" s="2" t="s">
        <v>122</v>
      </c>
      <c r="E128" s="2"/>
      <c r="F128" s="1">
        <v>41</v>
      </c>
      <c r="G128" s="1" t="s">
        <v>46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f t="shared" si="2"/>
        <v>0</v>
      </c>
      <c r="S128">
        <f t="shared" si="2"/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f t="shared" si="3"/>
        <v>0</v>
      </c>
      <c r="AE128">
        <f t="shared" si="3"/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f t="shared" si="4"/>
        <v>0</v>
      </c>
      <c r="AS128">
        <f t="shared" si="4"/>
        <v>0</v>
      </c>
      <c r="AT128">
        <v>0</v>
      </c>
      <c r="AU128">
        <v>0</v>
      </c>
    </row>
    <row r="129" spans="1:47" ht="15.75" hidden="1" x14ac:dyDescent="0.25">
      <c r="A129" t="s">
        <v>59</v>
      </c>
      <c r="B129" s="2" t="s">
        <v>140</v>
      </c>
      <c r="C129" s="2" t="str">
        <f t="shared" si="1"/>
        <v>Pondicherry-ARIANKUPPAMINDIA POST PAYMENTS BANK</v>
      </c>
      <c r="D129" s="2" t="s">
        <v>123</v>
      </c>
      <c r="E129" s="2"/>
      <c r="F129" s="1">
        <v>42</v>
      </c>
      <c r="G129" s="1" t="s">
        <v>48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f t="shared" si="2"/>
        <v>0</v>
      </c>
      <c r="S129">
        <f t="shared" si="2"/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f t="shared" si="3"/>
        <v>0</v>
      </c>
      <c r="AE129">
        <f t="shared" si="3"/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f t="shared" si="4"/>
        <v>0</v>
      </c>
      <c r="AS129">
        <f t="shared" si="4"/>
        <v>0</v>
      </c>
      <c r="AT129">
        <v>0</v>
      </c>
      <c r="AU129">
        <v>0</v>
      </c>
    </row>
    <row r="130" spans="1:47" ht="15.75" hidden="1" x14ac:dyDescent="0.25">
      <c r="A130" t="s">
        <v>59</v>
      </c>
      <c r="B130" s="2" t="s">
        <v>140</v>
      </c>
      <c r="C130" s="2" t="str">
        <f t="shared" si="1"/>
        <v>Pondicherry-ARIANKUPPAMSIDBI</v>
      </c>
      <c r="D130" s="2" t="s">
        <v>124</v>
      </c>
      <c r="E130" s="2"/>
      <c r="F130" s="1">
        <v>43</v>
      </c>
      <c r="G130" s="1" t="s">
        <v>50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f t="shared" si="2"/>
        <v>0</v>
      </c>
      <c r="S130">
        <f t="shared" si="2"/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f t="shared" si="3"/>
        <v>0</v>
      </c>
      <c r="AE130">
        <f t="shared" si="3"/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f t="shared" si="4"/>
        <v>0</v>
      </c>
      <c r="AS130">
        <f t="shared" si="4"/>
        <v>0</v>
      </c>
      <c r="AT130">
        <v>0</v>
      </c>
      <c r="AU130">
        <v>0</v>
      </c>
    </row>
    <row r="131" spans="1:47" ht="15.75" hidden="1" x14ac:dyDescent="0.25">
      <c r="A131" t="s">
        <v>59</v>
      </c>
      <c r="B131" s="2" t="s">
        <v>141</v>
      </c>
      <c r="C131" s="2" t="str">
        <f t="shared" ref="C131:C194" si="5">A131&amp;"-"&amp;B131&amp;G131</f>
        <v>Pondicherry-VILLIANURBANK OF BARODA</v>
      </c>
      <c r="D131" s="2" t="s">
        <v>118</v>
      </c>
      <c r="E131" s="2"/>
      <c r="F131" s="1">
        <v>1</v>
      </c>
      <c r="G131" s="1" t="s">
        <v>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f t="shared" si="2"/>
        <v>0</v>
      </c>
      <c r="S131">
        <f t="shared" si="2"/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f t="shared" si="3"/>
        <v>0</v>
      </c>
      <c r="AE131">
        <f t="shared" si="3"/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f t="shared" si="4"/>
        <v>0</v>
      </c>
      <c r="AS131">
        <f t="shared" si="4"/>
        <v>0</v>
      </c>
      <c r="AT131">
        <v>0</v>
      </c>
      <c r="AU131">
        <v>0</v>
      </c>
    </row>
    <row r="132" spans="1:47" ht="15.75" hidden="1" x14ac:dyDescent="0.25">
      <c r="A132" t="s">
        <v>59</v>
      </c>
      <c r="B132" s="2" t="s">
        <v>141</v>
      </c>
      <c r="C132" s="2" t="str">
        <f t="shared" si="5"/>
        <v>Pondicherry-VILLIANURBANK OF INDIA</v>
      </c>
      <c r="D132" s="2" t="s">
        <v>118</v>
      </c>
      <c r="E132" s="2"/>
      <c r="F132" s="1">
        <v>2</v>
      </c>
      <c r="G132" s="1" t="s">
        <v>3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f t="shared" si="2"/>
        <v>0</v>
      </c>
      <c r="S132">
        <f t="shared" si="2"/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f t="shared" si="3"/>
        <v>0</v>
      </c>
      <c r="AE132">
        <f t="shared" si="3"/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f t="shared" si="4"/>
        <v>0</v>
      </c>
      <c r="AS132">
        <f t="shared" si="4"/>
        <v>0</v>
      </c>
      <c r="AT132">
        <v>0</v>
      </c>
      <c r="AU132">
        <v>0</v>
      </c>
    </row>
    <row r="133" spans="1:47" ht="15.75" hidden="1" x14ac:dyDescent="0.25">
      <c r="A133" t="s">
        <v>59</v>
      </c>
      <c r="B133" s="2" t="s">
        <v>141</v>
      </c>
      <c r="C133" s="2" t="str">
        <f t="shared" si="5"/>
        <v>Pondicherry-VILLIANURBANK OF MAHARASHTRA</v>
      </c>
      <c r="D133" s="2" t="s">
        <v>118</v>
      </c>
      <c r="E133" s="2"/>
      <c r="F133" s="1">
        <v>3</v>
      </c>
      <c r="G133" s="1" t="s">
        <v>4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f t="shared" si="2"/>
        <v>0</v>
      </c>
      <c r="S133">
        <f t="shared" si="2"/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f t="shared" si="3"/>
        <v>0</v>
      </c>
      <c r="AE133">
        <f t="shared" si="3"/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f t="shared" si="4"/>
        <v>0</v>
      </c>
      <c r="AS133">
        <f t="shared" si="4"/>
        <v>0</v>
      </c>
      <c r="AT133">
        <v>0</v>
      </c>
      <c r="AU133">
        <v>0</v>
      </c>
    </row>
    <row r="134" spans="1:47" ht="15.75" hidden="1" x14ac:dyDescent="0.25">
      <c r="A134" t="s">
        <v>59</v>
      </c>
      <c r="B134" s="2" t="s">
        <v>141</v>
      </c>
      <c r="C134" s="2" t="str">
        <f t="shared" si="5"/>
        <v>Pondicherry-VILLIANURCANARA BANK</v>
      </c>
      <c r="D134" s="2" t="s">
        <v>118</v>
      </c>
      <c r="E134" s="2"/>
      <c r="F134" s="1">
        <v>4</v>
      </c>
      <c r="G134" s="1" t="s">
        <v>5</v>
      </c>
      <c r="H134">
        <v>5756</v>
      </c>
      <c r="I134">
        <v>1029076673</v>
      </c>
      <c r="J134">
        <v>15</v>
      </c>
      <c r="K134">
        <v>4505000</v>
      </c>
      <c r="L134">
        <v>5</v>
      </c>
      <c r="M134">
        <v>642000</v>
      </c>
      <c r="N134">
        <v>0</v>
      </c>
      <c r="O134">
        <v>0</v>
      </c>
      <c r="P134">
        <v>0</v>
      </c>
      <c r="Q134">
        <v>0</v>
      </c>
      <c r="R134">
        <f t="shared" si="2"/>
        <v>5771</v>
      </c>
      <c r="S134">
        <f t="shared" si="2"/>
        <v>1033581673</v>
      </c>
      <c r="T134">
        <v>52</v>
      </c>
      <c r="U134">
        <v>32551900</v>
      </c>
      <c r="V134">
        <v>4</v>
      </c>
      <c r="W134">
        <v>17450000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f t="shared" si="3"/>
        <v>56</v>
      </c>
      <c r="AE134">
        <f t="shared" si="3"/>
        <v>50001900</v>
      </c>
      <c r="AF134">
        <v>0</v>
      </c>
      <c r="AG134">
        <v>0</v>
      </c>
      <c r="AH134">
        <v>15</v>
      </c>
      <c r="AI134">
        <v>2468096</v>
      </c>
      <c r="AJ134">
        <v>5</v>
      </c>
      <c r="AK134">
        <v>3974000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f t="shared" si="4"/>
        <v>5847</v>
      </c>
      <c r="AS134">
        <f t="shared" si="4"/>
        <v>1090025669</v>
      </c>
      <c r="AT134">
        <v>1467</v>
      </c>
      <c r="AU134">
        <v>259862111.19</v>
      </c>
    </row>
    <row r="135" spans="1:47" ht="15.75" hidden="1" x14ac:dyDescent="0.25">
      <c r="A135" t="s">
        <v>59</v>
      </c>
      <c r="B135" s="2" t="s">
        <v>141</v>
      </c>
      <c r="C135" s="2" t="str">
        <f t="shared" si="5"/>
        <v>Pondicherry-VILLIANURCENTRAL BANK OF INDIA</v>
      </c>
      <c r="D135" s="2" t="s">
        <v>118</v>
      </c>
      <c r="E135" s="2"/>
      <c r="F135" s="1">
        <v>5</v>
      </c>
      <c r="G135" s="1" t="s">
        <v>6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f t="shared" si="2"/>
        <v>0</v>
      </c>
      <c r="S135">
        <f t="shared" si="2"/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f t="shared" si="3"/>
        <v>0</v>
      </c>
      <c r="AE135">
        <f t="shared" si="3"/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f t="shared" si="4"/>
        <v>0</v>
      </c>
      <c r="AS135">
        <f t="shared" si="4"/>
        <v>0</v>
      </c>
      <c r="AT135">
        <v>0</v>
      </c>
      <c r="AU135">
        <v>0</v>
      </c>
    </row>
    <row r="136" spans="1:47" ht="15.75" hidden="1" x14ac:dyDescent="0.25">
      <c r="A136" t="s">
        <v>59</v>
      </c>
      <c r="B136" s="2" t="s">
        <v>141</v>
      </c>
      <c r="C136" s="2" t="str">
        <f t="shared" si="5"/>
        <v>Pondicherry-VILLIANURINDIAN BANK</v>
      </c>
      <c r="D136" s="2" t="s">
        <v>118</v>
      </c>
      <c r="E136" s="2"/>
      <c r="F136" s="1">
        <v>6</v>
      </c>
      <c r="G136" s="1" t="s">
        <v>7</v>
      </c>
      <c r="H136">
        <v>18971</v>
      </c>
      <c r="I136">
        <v>2281867512</v>
      </c>
      <c r="J136">
        <v>31</v>
      </c>
      <c r="K136">
        <v>13885000</v>
      </c>
      <c r="L136">
        <v>501</v>
      </c>
      <c r="M136">
        <v>140496000</v>
      </c>
      <c r="N136">
        <v>0</v>
      </c>
      <c r="O136">
        <v>0</v>
      </c>
      <c r="P136">
        <v>7</v>
      </c>
      <c r="Q136">
        <v>29356834</v>
      </c>
      <c r="R136">
        <f t="shared" si="2"/>
        <v>19009</v>
      </c>
      <c r="S136">
        <f t="shared" si="2"/>
        <v>2325109346</v>
      </c>
      <c r="T136">
        <v>885</v>
      </c>
      <c r="U136">
        <v>453477153</v>
      </c>
      <c r="V136">
        <v>133</v>
      </c>
      <c r="W136">
        <v>171559736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f t="shared" si="3"/>
        <v>1018</v>
      </c>
      <c r="AE136">
        <f t="shared" si="3"/>
        <v>625036889</v>
      </c>
      <c r="AF136">
        <v>0</v>
      </c>
      <c r="AG136">
        <v>0</v>
      </c>
      <c r="AH136">
        <v>39</v>
      </c>
      <c r="AI136">
        <v>6924865</v>
      </c>
      <c r="AJ136">
        <v>6</v>
      </c>
      <c r="AK136">
        <v>4899900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f t="shared" si="4"/>
        <v>20072</v>
      </c>
      <c r="AS136">
        <f t="shared" si="4"/>
        <v>2961971000</v>
      </c>
      <c r="AT136">
        <v>17801</v>
      </c>
      <c r="AU136">
        <v>1856874382</v>
      </c>
    </row>
    <row r="137" spans="1:47" ht="15.75" hidden="1" x14ac:dyDescent="0.25">
      <c r="A137" t="s">
        <v>59</v>
      </c>
      <c r="B137" s="2" t="s">
        <v>141</v>
      </c>
      <c r="C137" s="2" t="str">
        <f t="shared" si="5"/>
        <v>Pondicherry-VILLIANURINDIAN OVERSEAS BANK</v>
      </c>
      <c r="D137" s="2" t="s">
        <v>118</v>
      </c>
      <c r="E137" s="2"/>
      <c r="F137" s="1">
        <v>7</v>
      </c>
      <c r="G137" s="1" t="s">
        <v>8</v>
      </c>
      <c r="H137">
        <v>3303</v>
      </c>
      <c r="I137">
        <v>460820500</v>
      </c>
      <c r="J137">
        <v>1275</v>
      </c>
      <c r="K137">
        <v>181433500</v>
      </c>
      <c r="L137">
        <v>197</v>
      </c>
      <c r="M137">
        <v>29668391.329999998</v>
      </c>
      <c r="N137">
        <v>4</v>
      </c>
      <c r="O137">
        <v>608000</v>
      </c>
      <c r="P137">
        <v>0</v>
      </c>
      <c r="Q137">
        <v>0</v>
      </c>
      <c r="R137">
        <f t="shared" si="2"/>
        <v>4582</v>
      </c>
      <c r="S137">
        <f t="shared" si="2"/>
        <v>642862000</v>
      </c>
      <c r="T137">
        <v>865</v>
      </c>
      <c r="U137">
        <v>48675000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f t="shared" si="3"/>
        <v>865</v>
      </c>
      <c r="AE137">
        <f t="shared" si="3"/>
        <v>48675000</v>
      </c>
      <c r="AF137">
        <v>0</v>
      </c>
      <c r="AG137">
        <v>0</v>
      </c>
      <c r="AH137">
        <v>10</v>
      </c>
      <c r="AI137">
        <v>975500</v>
      </c>
      <c r="AJ137">
        <v>12</v>
      </c>
      <c r="AK137">
        <v>5800000</v>
      </c>
      <c r="AL137">
        <v>0</v>
      </c>
      <c r="AM137">
        <v>0</v>
      </c>
      <c r="AN137">
        <v>0</v>
      </c>
      <c r="AO137">
        <v>0</v>
      </c>
      <c r="AP137">
        <v>3</v>
      </c>
      <c r="AQ137">
        <v>130000</v>
      </c>
      <c r="AR137">
        <f t="shared" si="4"/>
        <v>5472</v>
      </c>
      <c r="AS137">
        <f t="shared" si="4"/>
        <v>698442500</v>
      </c>
      <c r="AT137">
        <v>4965</v>
      </c>
      <c r="AU137">
        <v>642566000</v>
      </c>
    </row>
    <row r="138" spans="1:47" ht="15.75" hidden="1" x14ac:dyDescent="0.25">
      <c r="A138" t="s">
        <v>59</v>
      </c>
      <c r="B138" s="2" t="s">
        <v>141</v>
      </c>
      <c r="C138" s="2" t="str">
        <f t="shared" si="5"/>
        <v>Pondicherry-VILLIANURPUNJAB NATIONAL BANK</v>
      </c>
      <c r="D138" s="2" t="s">
        <v>118</v>
      </c>
      <c r="E138" s="2"/>
      <c r="F138" s="1">
        <v>8</v>
      </c>
      <c r="G138" s="1" t="s">
        <v>9</v>
      </c>
      <c r="H138">
        <v>664</v>
      </c>
      <c r="I138">
        <v>111401400</v>
      </c>
      <c r="J138">
        <v>18</v>
      </c>
      <c r="K138">
        <v>1260000</v>
      </c>
      <c r="L138">
        <v>18</v>
      </c>
      <c r="M138">
        <v>1260000</v>
      </c>
      <c r="N138">
        <v>2</v>
      </c>
      <c r="O138">
        <v>300000</v>
      </c>
      <c r="P138">
        <v>191</v>
      </c>
      <c r="Q138">
        <v>28519500</v>
      </c>
      <c r="R138">
        <f t="shared" si="2"/>
        <v>875</v>
      </c>
      <c r="S138">
        <f t="shared" si="2"/>
        <v>141480900</v>
      </c>
      <c r="T138">
        <v>51</v>
      </c>
      <c r="U138">
        <v>46611435.399999999</v>
      </c>
      <c r="V138">
        <v>8</v>
      </c>
      <c r="W138">
        <v>11085000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f t="shared" si="3"/>
        <v>59</v>
      </c>
      <c r="AE138">
        <f t="shared" si="3"/>
        <v>57696435.399999999</v>
      </c>
      <c r="AF138">
        <v>0</v>
      </c>
      <c r="AG138">
        <v>0</v>
      </c>
      <c r="AH138">
        <v>4</v>
      </c>
      <c r="AI138">
        <v>1083722</v>
      </c>
      <c r="AJ138">
        <v>2</v>
      </c>
      <c r="AK138">
        <v>2361000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f t="shared" si="4"/>
        <v>940</v>
      </c>
      <c r="AS138">
        <f t="shared" si="4"/>
        <v>202622057.40000001</v>
      </c>
      <c r="AT138">
        <v>830</v>
      </c>
      <c r="AU138">
        <v>131517000</v>
      </c>
    </row>
    <row r="139" spans="1:47" ht="15.75" hidden="1" x14ac:dyDescent="0.25">
      <c r="A139" t="s">
        <v>59</v>
      </c>
      <c r="B139" s="2" t="s">
        <v>141</v>
      </c>
      <c r="C139" s="2" t="str">
        <f t="shared" si="5"/>
        <v>Pondicherry-VILLIANURUNION BANK OF INDIA</v>
      </c>
      <c r="D139" s="2" t="s">
        <v>118</v>
      </c>
      <c r="E139" s="2"/>
      <c r="F139" s="1">
        <v>9</v>
      </c>
      <c r="G139" s="1" t="s">
        <v>10</v>
      </c>
      <c r="H139">
        <v>94</v>
      </c>
      <c r="I139">
        <v>13494900</v>
      </c>
      <c r="J139">
        <v>1747</v>
      </c>
      <c r="K139">
        <v>254602670</v>
      </c>
      <c r="L139">
        <v>1743</v>
      </c>
      <c r="M139">
        <v>253014900</v>
      </c>
      <c r="N139">
        <v>1</v>
      </c>
      <c r="O139">
        <v>120000</v>
      </c>
      <c r="P139">
        <v>26</v>
      </c>
      <c r="Q139">
        <v>4259500</v>
      </c>
      <c r="R139">
        <f t="shared" si="2"/>
        <v>1868</v>
      </c>
      <c r="S139">
        <f t="shared" si="2"/>
        <v>272477070</v>
      </c>
      <c r="T139">
        <v>102</v>
      </c>
      <c r="U139">
        <v>32902722.02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f t="shared" si="3"/>
        <v>102</v>
      </c>
      <c r="AE139">
        <f t="shared" si="3"/>
        <v>32902722.02</v>
      </c>
      <c r="AF139">
        <v>0</v>
      </c>
      <c r="AG139">
        <v>0</v>
      </c>
      <c r="AH139">
        <v>5</v>
      </c>
      <c r="AI139">
        <v>972445</v>
      </c>
      <c r="AJ139">
        <v>2</v>
      </c>
      <c r="AK139">
        <v>3051193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f t="shared" si="4"/>
        <v>1977</v>
      </c>
      <c r="AS139">
        <f t="shared" si="4"/>
        <v>309403430.01999998</v>
      </c>
      <c r="AT139">
        <v>1895</v>
      </c>
      <c r="AU139">
        <v>275578097.48000002</v>
      </c>
    </row>
    <row r="140" spans="1:47" ht="15.75" hidden="1" x14ac:dyDescent="0.25">
      <c r="A140" t="s">
        <v>59</v>
      </c>
      <c r="B140" s="2" t="s">
        <v>141</v>
      </c>
      <c r="C140" s="2" t="str">
        <f t="shared" si="5"/>
        <v>Pondicherry-VILLIANURUCO BANK</v>
      </c>
      <c r="D140" s="2" t="s">
        <v>118</v>
      </c>
      <c r="E140" s="2"/>
      <c r="F140" s="1">
        <v>10</v>
      </c>
      <c r="G140" s="1" t="s">
        <v>11</v>
      </c>
      <c r="H140">
        <v>89</v>
      </c>
      <c r="I140">
        <v>3272700</v>
      </c>
      <c r="J140">
        <v>350</v>
      </c>
      <c r="K140">
        <v>29695900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f t="shared" si="2"/>
        <v>439</v>
      </c>
      <c r="S140">
        <f t="shared" si="2"/>
        <v>32968600</v>
      </c>
      <c r="T140">
        <v>430</v>
      </c>
      <c r="U140">
        <v>91088675</v>
      </c>
      <c r="V140">
        <v>3</v>
      </c>
      <c r="W140">
        <v>5000000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f t="shared" si="3"/>
        <v>433</v>
      </c>
      <c r="AE140">
        <f t="shared" si="3"/>
        <v>96088675</v>
      </c>
      <c r="AF140">
        <v>0</v>
      </c>
      <c r="AG140">
        <v>0</v>
      </c>
      <c r="AH140">
        <v>1</v>
      </c>
      <c r="AI140">
        <v>198500</v>
      </c>
      <c r="AJ140">
        <v>9</v>
      </c>
      <c r="AK140">
        <v>8160328</v>
      </c>
      <c r="AL140">
        <v>0</v>
      </c>
      <c r="AM140">
        <v>0</v>
      </c>
      <c r="AN140">
        <v>0</v>
      </c>
      <c r="AO140">
        <v>0</v>
      </c>
      <c r="AP140">
        <v>523</v>
      </c>
      <c r="AQ140">
        <v>52013300</v>
      </c>
      <c r="AR140">
        <f t="shared" si="4"/>
        <v>1405</v>
      </c>
      <c r="AS140">
        <f t="shared" si="4"/>
        <v>189429403</v>
      </c>
      <c r="AT140">
        <v>676</v>
      </c>
      <c r="AU140">
        <v>93400184</v>
      </c>
    </row>
    <row r="141" spans="1:47" ht="15.75" hidden="1" x14ac:dyDescent="0.25">
      <c r="A141" t="s">
        <v>59</v>
      </c>
      <c r="B141" s="2" t="s">
        <v>141</v>
      </c>
      <c r="C141" s="2" t="str">
        <f t="shared" si="5"/>
        <v>Pondicherry-VILLIANURSTATE BANK OF INDIA</v>
      </c>
      <c r="D141" s="2" t="s">
        <v>118</v>
      </c>
      <c r="E141" s="2"/>
      <c r="F141" s="1">
        <v>11</v>
      </c>
      <c r="G141" s="1" t="s">
        <v>12</v>
      </c>
      <c r="H141">
        <v>1969</v>
      </c>
      <c r="I141">
        <v>393003206</v>
      </c>
      <c r="J141">
        <v>48</v>
      </c>
      <c r="K141">
        <v>22435000</v>
      </c>
      <c r="L141">
        <v>2</v>
      </c>
      <c r="M141">
        <v>1600000</v>
      </c>
      <c r="N141">
        <v>0</v>
      </c>
      <c r="O141">
        <v>0</v>
      </c>
      <c r="P141">
        <v>1</v>
      </c>
      <c r="Q141">
        <v>5000000</v>
      </c>
      <c r="R141">
        <f t="shared" si="2"/>
        <v>2018</v>
      </c>
      <c r="S141">
        <f t="shared" si="2"/>
        <v>420438206</v>
      </c>
      <c r="T141">
        <v>38</v>
      </c>
      <c r="U141">
        <v>20180575.379999999</v>
      </c>
      <c r="V141">
        <v>5</v>
      </c>
      <c r="W141">
        <v>18000000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f t="shared" si="3"/>
        <v>43</v>
      </c>
      <c r="AE141">
        <f t="shared" si="3"/>
        <v>38180575.379999995</v>
      </c>
      <c r="AF141">
        <v>0</v>
      </c>
      <c r="AG141">
        <v>0</v>
      </c>
      <c r="AH141">
        <v>35</v>
      </c>
      <c r="AI141">
        <v>3193722</v>
      </c>
      <c r="AJ141">
        <v>2</v>
      </c>
      <c r="AK141">
        <v>2225300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f t="shared" si="4"/>
        <v>2098</v>
      </c>
      <c r="AS141">
        <f t="shared" si="4"/>
        <v>464037803.38</v>
      </c>
      <c r="AT141">
        <v>965</v>
      </c>
      <c r="AU141">
        <v>170610597.59999999</v>
      </c>
    </row>
    <row r="142" spans="1:47" ht="15.75" hidden="1" x14ac:dyDescent="0.25">
      <c r="A142" t="s">
        <v>59</v>
      </c>
      <c r="B142" s="2" t="s">
        <v>141</v>
      </c>
      <c r="C142" s="2" t="str">
        <f t="shared" si="5"/>
        <v>Pondicherry-VILLIANURPUNJAB AND SIND BANK</v>
      </c>
      <c r="D142" s="2" t="s">
        <v>118</v>
      </c>
      <c r="E142" s="2"/>
      <c r="F142" s="1">
        <v>12</v>
      </c>
      <c r="G142" s="1" t="s">
        <v>13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f t="shared" si="2"/>
        <v>0</v>
      </c>
      <c r="S142">
        <f t="shared" si="2"/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f t="shared" si="3"/>
        <v>0</v>
      </c>
      <c r="AE142">
        <f t="shared" si="3"/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f t="shared" si="4"/>
        <v>0</v>
      </c>
      <c r="AS142">
        <f t="shared" si="4"/>
        <v>0</v>
      </c>
      <c r="AT142">
        <v>0</v>
      </c>
      <c r="AU142">
        <v>0</v>
      </c>
    </row>
    <row r="143" spans="1:47" ht="15.75" hidden="1" x14ac:dyDescent="0.25">
      <c r="A143" t="s">
        <v>59</v>
      </c>
      <c r="B143" s="2" t="s">
        <v>141</v>
      </c>
      <c r="C143" s="2" t="str">
        <f t="shared" si="5"/>
        <v>Pondicherry-VILLIANURAXIS BANK</v>
      </c>
      <c r="D143" s="2" t="s">
        <v>119</v>
      </c>
      <c r="E143" s="2"/>
      <c r="F143" s="1">
        <v>13</v>
      </c>
      <c r="G143" s="1" t="s">
        <v>15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f t="shared" si="2"/>
        <v>0</v>
      </c>
      <c r="S143">
        <f t="shared" si="2"/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f t="shared" si="3"/>
        <v>0</v>
      </c>
      <c r="AE143">
        <f t="shared" si="3"/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f t="shared" si="4"/>
        <v>0</v>
      </c>
      <c r="AS143">
        <f t="shared" si="4"/>
        <v>0</v>
      </c>
      <c r="AT143">
        <v>0</v>
      </c>
      <c r="AU143">
        <v>0</v>
      </c>
    </row>
    <row r="144" spans="1:47" ht="15.75" hidden="1" x14ac:dyDescent="0.25">
      <c r="A144" t="s">
        <v>59</v>
      </c>
      <c r="B144" s="2" t="s">
        <v>141</v>
      </c>
      <c r="C144" s="2" t="str">
        <f t="shared" si="5"/>
        <v>Pondicherry-VILLIANURCITY UNION BANK</v>
      </c>
      <c r="D144" s="2" t="s">
        <v>119</v>
      </c>
      <c r="E144" s="2"/>
      <c r="F144" s="1">
        <v>14</v>
      </c>
      <c r="G144" s="1" t="s">
        <v>16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f t="shared" si="2"/>
        <v>0</v>
      </c>
      <c r="S144">
        <f t="shared" si="2"/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f t="shared" si="3"/>
        <v>0</v>
      </c>
      <c r="AE144">
        <f t="shared" si="3"/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f t="shared" si="4"/>
        <v>0</v>
      </c>
      <c r="AS144">
        <f t="shared" si="4"/>
        <v>0</v>
      </c>
      <c r="AT144">
        <v>0</v>
      </c>
      <c r="AU144">
        <v>0</v>
      </c>
    </row>
    <row r="145" spans="1:47" ht="15.75" hidden="1" x14ac:dyDescent="0.25">
      <c r="A145" t="s">
        <v>59</v>
      </c>
      <c r="B145" s="2" t="s">
        <v>141</v>
      </c>
      <c r="C145" s="2" t="str">
        <f t="shared" si="5"/>
        <v>Pondicherry-VILLIANURFEDERAL BANK</v>
      </c>
      <c r="D145" s="2" t="s">
        <v>119</v>
      </c>
      <c r="E145" s="2"/>
      <c r="F145" s="1">
        <v>15</v>
      </c>
      <c r="G145" s="1" t="s">
        <v>17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f t="shared" si="2"/>
        <v>0</v>
      </c>
      <c r="S145">
        <f t="shared" si="2"/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f t="shared" si="3"/>
        <v>0</v>
      </c>
      <c r="AE145">
        <f t="shared" si="3"/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f t="shared" si="4"/>
        <v>0</v>
      </c>
      <c r="AS145">
        <f t="shared" si="4"/>
        <v>0</v>
      </c>
      <c r="AT145">
        <v>0</v>
      </c>
      <c r="AU145">
        <v>0</v>
      </c>
    </row>
    <row r="146" spans="1:47" ht="15.75" hidden="1" x14ac:dyDescent="0.25">
      <c r="A146" t="s">
        <v>59</v>
      </c>
      <c r="B146" s="2" t="s">
        <v>141</v>
      </c>
      <c r="C146" s="2" t="str">
        <f t="shared" si="5"/>
        <v>Pondicherry-VILLIANURHDFC BANK</v>
      </c>
      <c r="D146" s="2" t="s">
        <v>119</v>
      </c>
      <c r="E146" s="2"/>
      <c r="F146" s="1">
        <v>16</v>
      </c>
      <c r="G146" s="1" t="s">
        <v>18</v>
      </c>
      <c r="H146">
        <v>9</v>
      </c>
      <c r="I146">
        <v>15326500</v>
      </c>
      <c r="J146">
        <v>71</v>
      </c>
      <c r="K146">
        <v>59490841</v>
      </c>
      <c r="L146">
        <v>4</v>
      </c>
      <c r="M146">
        <v>2427966</v>
      </c>
      <c r="N146">
        <v>0</v>
      </c>
      <c r="O146">
        <v>0</v>
      </c>
      <c r="P146">
        <v>2</v>
      </c>
      <c r="Q146">
        <v>11800000</v>
      </c>
      <c r="R146">
        <f t="shared" si="2"/>
        <v>82</v>
      </c>
      <c r="S146">
        <f t="shared" si="2"/>
        <v>86617341</v>
      </c>
      <c r="T146">
        <v>59</v>
      </c>
      <c r="U146">
        <v>136010095</v>
      </c>
      <c r="V146">
        <v>8</v>
      </c>
      <c r="W146">
        <v>34428832</v>
      </c>
      <c r="X146">
        <v>2</v>
      </c>
      <c r="Y146">
        <v>50000000</v>
      </c>
      <c r="Z146">
        <v>0</v>
      </c>
      <c r="AA146">
        <v>0</v>
      </c>
      <c r="AB146">
        <v>0</v>
      </c>
      <c r="AC146">
        <v>0</v>
      </c>
      <c r="AD146">
        <f t="shared" si="3"/>
        <v>69</v>
      </c>
      <c r="AE146">
        <f t="shared" si="3"/>
        <v>220438927</v>
      </c>
      <c r="AF146">
        <v>0</v>
      </c>
      <c r="AG146">
        <v>0</v>
      </c>
      <c r="AH146">
        <v>0</v>
      </c>
      <c r="AI146">
        <v>0</v>
      </c>
      <c r="AJ146">
        <v>63</v>
      </c>
      <c r="AK146">
        <v>21987938</v>
      </c>
      <c r="AL146">
        <v>0</v>
      </c>
      <c r="AM146">
        <v>0</v>
      </c>
      <c r="AN146">
        <v>0</v>
      </c>
      <c r="AO146">
        <v>0</v>
      </c>
      <c r="AP146">
        <v>282</v>
      </c>
      <c r="AQ146">
        <v>16540174</v>
      </c>
      <c r="AR146">
        <f t="shared" si="4"/>
        <v>496</v>
      </c>
      <c r="AS146">
        <f t="shared" si="4"/>
        <v>345584380</v>
      </c>
      <c r="AT146">
        <v>359</v>
      </c>
      <c r="AU146">
        <v>39010676</v>
      </c>
    </row>
    <row r="147" spans="1:47" ht="15.75" hidden="1" x14ac:dyDescent="0.25">
      <c r="A147" t="s">
        <v>59</v>
      </c>
      <c r="B147" s="2" t="s">
        <v>141</v>
      </c>
      <c r="C147" s="2" t="str">
        <f t="shared" si="5"/>
        <v>Pondicherry-VILLIANURICICI BANK</v>
      </c>
      <c r="D147" s="2" t="s">
        <v>119</v>
      </c>
      <c r="E147" s="2"/>
      <c r="F147" s="1">
        <v>17</v>
      </c>
      <c r="G147" s="1" t="s">
        <v>19</v>
      </c>
      <c r="H147">
        <v>3</v>
      </c>
      <c r="I147">
        <v>810631.51</v>
      </c>
      <c r="J147">
        <v>242</v>
      </c>
      <c r="K147">
        <v>70973451.719999999</v>
      </c>
      <c r="L147">
        <v>239</v>
      </c>
      <c r="M147">
        <v>69391488.719999999</v>
      </c>
      <c r="N147">
        <v>0</v>
      </c>
      <c r="O147">
        <v>0</v>
      </c>
      <c r="P147">
        <v>0</v>
      </c>
      <c r="Q147">
        <v>0</v>
      </c>
      <c r="R147">
        <f t="shared" si="2"/>
        <v>245</v>
      </c>
      <c r="S147">
        <f t="shared" si="2"/>
        <v>71784083.230000004</v>
      </c>
      <c r="T147">
        <v>21</v>
      </c>
      <c r="U147">
        <v>99136000</v>
      </c>
      <c r="V147">
        <v>4</v>
      </c>
      <c r="W147">
        <v>43050000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f t="shared" si="3"/>
        <v>25</v>
      </c>
      <c r="AE147">
        <f t="shared" si="3"/>
        <v>142186000</v>
      </c>
      <c r="AF147">
        <v>0</v>
      </c>
      <c r="AG147">
        <v>0</v>
      </c>
      <c r="AH147">
        <v>2</v>
      </c>
      <c r="AI147">
        <v>722535</v>
      </c>
      <c r="AJ147">
        <v>1</v>
      </c>
      <c r="AK147">
        <v>1238343.3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f t="shared" si="4"/>
        <v>273</v>
      </c>
      <c r="AS147">
        <f t="shared" si="4"/>
        <v>215930961.53000003</v>
      </c>
      <c r="AT147">
        <v>108</v>
      </c>
      <c r="AU147">
        <v>36027940.030000001</v>
      </c>
    </row>
    <row r="148" spans="1:47" ht="15.75" hidden="1" x14ac:dyDescent="0.25">
      <c r="A148" t="s">
        <v>59</v>
      </c>
      <c r="B148" s="2" t="s">
        <v>141</v>
      </c>
      <c r="C148" s="2" t="str">
        <f t="shared" si="5"/>
        <v>Pondicherry-VILLIANURIDBI BANK</v>
      </c>
      <c r="D148" s="2" t="s">
        <v>119</v>
      </c>
      <c r="E148" s="2"/>
      <c r="F148" s="1">
        <v>18</v>
      </c>
      <c r="G148" s="1" t="s">
        <v>20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f t="shared" si="2"/>
        <v>0</v>
      </c>
      <c r="S148">
        <f t="shared" si="2"/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f t="shared" si="3"/>
        <v>0</v>
      </c>
      <c r="AE148">
        <f t="shared" si="3"/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f t="shared" si="4"/>
        <v>0</v>
      </c>
      <c r="AS148">
        <f t="shared" si="4"/>
        <v>0</v>
      </c>
      <c r="AT148">
        <v>0</v>
      </c>
      <c r="AU148">
        <v>0</v>
      </c>
    </row>
    <row r="149" spans="1:47" ht="15.75" hidden="1" x14ac:dyDescent="0.25">
      <c r="A149" t="s">
        <v>59</v>
      </c>
      <c r="B149" s="2" t="s">
        <v>141</v>
      </c>
      <c r="C149" s="2" t="str">
        <f t="shared" si="5"/>
        <v>Pondicherry-VILLIANURIDFC FIRST BANK</v>
      </c>
      <c r="D149" s="2" t="s">
        <v>119</v>
      </c>
      <c r="E149" s="2"/>
      <c r="F149" s="1">
        <v>19</v>
      </c>
      <c r="G149" s="1" t="s">
        <v>21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f t="shared" si="2"/>
        <v>0</v>
      </c>
      <c r="S149">
        <f t="shared" si="2"/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f t="shared" si="3"/>
        <v>0</v>
      </c>
      <c r="AE149">
        <f t="shared" si="3"/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f t="shared" si="4"/>
        <v>0</v>
      </c>
      <c r="AS149">
        <f t="shared" si="4"/>
        <v>0</v>
      </c>
      <c r="AT149">
        <v>0</v>
      </c>
      <c r="AU149">
        <v>0</v>
      </c>
    </row>
    <row r="150" spans="1:47" ht="15.75" hidden="1" x14ac:dyDescent="0.25">
      <c r="A150" t="s">
        <v>59</v>
      </c>
      <c r="B150" s="2" t="s">
        <v>141</v>
      </c>
      <c r="C150" s="2" t="str">
        <f t="shared" si="5"/>
        <v>Pondicherry-VILLIANURKARUR VYSYA BANK</v>
      </c>
      <c r="D150" s="2" t="s">
        <v>119</v>
      </c>
      <c r="E150" s="2"/>
      <c r="F150" s="1">
        <v>20</v>
      </c>
      <c r="G150" s="1" t="s">
        <v>22</v>
      </c>
      <c r="H150">
        <v>1116</v>
      </c>
      <c r="I150">
        <v>215629000</v>
      </c>
      <c r="J150">
        <v>8</v>
      </c>
      <c r="K150">
        <v>5972000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f t="shared" si="2"/>
        <v>1124</v>
      </c>
      <c r="S150">
        <f t="shared" si="2"/>
        <v>221601000</v>
      </c>
      <c r="T150">
        <v>5</v>
      </c>
      <c r="U150">
        <v>13100000</v>
      </c>
      <c r="V150">
        <v>2</v>
      </c>
      <c r="W150">
        <v>35000000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f t="shared" si="3"/>
        <v>7</v>
      </c>
      <c r="AE150">
        <f t="shared" si="3"/>
        <v>48100000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1</v>
      </c>
      <c r="AQ150">
        <v>10000</v>
      </c>
      <c r="AR150">
        <f t="shared" si="4"/>
        <v>1132</v>
      </c>
      <c r="AS150">
        <f t="shared" si="4"/>
        <v>269711000</v>
      </c>
      <c r="AT150">
        <v>907</v>
      </c>
      <c r="AU150">
        <v>141898000</v>
      </c>
    </row>
    <row r="151" spans="1:47" ht="15.75" hidden="1" x14ac:dyDescent="0.25">
      <c r="A151" t="s">
        <v>59</v>
      </c>
      <c r="B151" s="2" t="s">
        <v>141</v>
      </c>
      <c r="C151" s="2" t="str">
        <f t="shared" si="5"/>
        <v>Pondicherry-VILLIANURKOTAK MAHINDRA BANK</v>
      </c>
      <c r="D151" s="2" t="s">
        <v>119</v>
      </c>
      <c r="E151" s="2"/>
      <c r="F151" s="1">
        <v>21</v>
      </c>
      <c r="G151" s="1" t="s">
        <v>23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f t="shared" si="2"/>
        <v>0</v>
      </c>
      <c r="S151">
        <f t="shared" si="2"/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f t="shared" si="3"/>
        <v>0</v>
      </c>
      <c r="AE151">
        <f t="shared" si="3"/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f t="shared" si="4"/>
        <v>0</v>
      </c>
      <c r="AS151">
        <f t="shared" si="4"/>
        <v>0</v>
      </c>
      <c r="AT151">
        <v>0</v>
      </c>
      <c r="AU151">
        <v>0</v>
      </c>
    </row>
    <row r="152" spans="1:47" ht="15.75" hidden="1" x14ac:dyDescent="0.25">
      <c r="A152" t="s">
        <v>59</v>
      </c>
      <c r="B152" s="2" t="s">
        <v>141</v>
      </c>
      <c r="C152" s="2" t="str">
        <f t="shared" si="5"/>
        <v>Pondicherry-VILLIANURDBS BANK INDIA (E-LVB)</v>
      </c>
      <c r="D152" s="2" t="s">
        <v>119</v>
      </c>
      <c r="E152" s="2"/>
      <c r="F152" s="1">
        <v>22</v>
      </c>
      <c r="G152" s="1" t="s">
        <v>24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f t="shared" si="2"/>
        <v>0</v>
      </c>
      <c r="S152">
        <f t="shared" si="2"/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f t="shared" si="3"/>
        <v>0</v>
      </c>
      <c r="AE152">
        <f t="shared" si="3"/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f t="shared" si="4"/>
        <v>0</v>
      </c>
      <c r="AS152">
        <f t="shared" si="4"/>
        <v>0</v>
      </c>
      <c r="AT152">
        <v>0</v>
      </c>
      <c r="AU152">
        <v>0</v>
      </c>
    </row>
    <row r="153" spans="1:47" ht="15.75" hidden="1" x14ac:dyDescent="0.25">
      <c r="A153" t="s">
        <v>59</v>
      </c>
      <c r="B153" s="2" t="s">
        <v>141</v>
      </c>
      <c r="C153" s="2" t="str">
        <f t="shared" si="5"/>
        <v>Pondicherry-VILLIANURRBL BANK</v>
      </c>
      <c r="D153" s="2" t="s">
        <v>119</v>
      </c>
      <c r="E153" s="2"/>
      <c r="F153" s="1">
        <v>23</v>
      </c>
      <c r="G153" s="1" t="s">
        <v>25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f t="shared" ref="R153:S215" si="6">SUM(H153,J153,N153,P153)</f>
        <v>0</v>
      </c>
      <c r="S153">
        <f t="shared" si="6"/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f t="shared" ref="AD153:AE215" si="7">SUM(T153,V153,X153,Z153,AB153)</f>
        <v>0</v>
      </c>
      <c r="AE153">
        <f t="shared" si="7"/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f t="shared" ref="AR153:AS215" si="8">SUM(R153,AD153,AF153,AH153,AJ153,AL153,AN153,AP153)</f>
        <v>0</v>
      </c>
      <c r="AS153">
        <f t="shared" si="8"/>
        <v>0</v>
      </c>
      <c r="AT153">
        <v>0</v>
      </c>
      <c r="AU153">
        <v>0</v>
      </c>
    </row>
    <row r="154" spans="1:47" ht="15.75" hidden="1" x14ac:dyDescent="0.25">
      <c r="A154" t="s">
        <v>59</v>
      </c>
      <c r="B154" s="2" t="s">
        <v>141</v>
      </c>
      <c r="C154" s="2" t="str">
        <f t="shared" si="5"/>
        <v>Pondicherry-VILLIANURSOUTH INDIAN BANK</v>
      </c>
      <c r="D154" s="2" t="s">
        <v>119</v>
      </c>
      <c r="E154" s="2"/>
      <c r="F154" s="1">
        <v>24</v>
      </c>
      <c r="G154" s="1" t="s">
        <v>26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f t="shared" si="6"/>
        <v>0</v>
      </c>
      <c r="S154">
        <f t="shared" si="6"/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f t="shared" si="7"/>
        <v>0</v>
      </c>
      <c r="AE154">
        <f t="shared" si="7"/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f t="shared" si="8"/>
        <v>0</v>
      </c>
      <c r="AS154">
        <f t="shared" si="8"/>
        <v>0</v>
      </c>
      <c r="AT154">
        <v>0</v>
      </c>
      <c r="AU154">
        <v>0</v>
      </c>
    </row>
    <row r="155" spans="1:47" ht="15.75" hidden="1" x14ac:dyDescent="0.25">
      <c r="A155" t="s">
        <v>59</v>
      </c>
      <c r="B155" s="2" t="s">
        <v>141</v>
      </c>
      <c r="C155" s="2" t="str">
        <f t="shared" si="5"/>
        <v>Pondicherry-VILLIANURTAMILNAD MERCANTILE BANK</v>
      </c>
      <c r="D155" s="2" t="s">
        <v>119</v>
      </c>
      <c r="E155" s="2"/>
      <c r="F155" s="1">
        <v>25</v>
      </c>
      <c r="G155" s="1" t="s">
        <v>27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f t="shared" si="6"/>
        <v>0</v>
      </c>
      <c r="S155">
        <f t="shared" si="6"/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f t="shared" si="7"/>
        <v>0</v>
      </c>
      <c r="AE155">
        <f t="shared" si="7"/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f t="shared" si="8"/>
        <v>0</v>
      </c>
      <c r="AS155">
        <f t="shared" si="8"/>
        <v>0</v>
      </c>
      <c r="AT155">
        <v>0</v>
      </c>
      <c r="AU155">
        <v>0</v>
      </c>
    </row>
    <row r="156" spans="1:47" ht="15.75" hidden="1" x14ac:dyDescent="0.25">
      <c r="A156" t="s">
        <v>59</v>
      </c>
      <c r="B156" s="2" t="s">
        <v>141</v>
      </c>
      <c r="C156" s="2" t="str">
        <f t="shared" si="5"/>
        <v>Pondicherry-VILLIANURBANDHAN BANK</v>
      </c>
      <c r="D156" s="2" t="s">
        <v>119</v>
      </c>
      <c r="E156" s="2"/>
      <c r="F156" s="1">
        <v>26</v>
      </c>
      <c r="G156" s="1" t="s">
        <v>28</v>
      </c>
      <c r="H156">
        <v>0</v>
      </c>
      <c r="I156">
        <v>0</v>
      </c>
      <c r="J156">
        <v>5</v>
      </c>
      <c r="K156">
        <v>900000</v>
      </c>
      <c r="L156">
        <v>5</v>
      </c>
      <c r="M156">
        <v>900000</v>
      </c>
      <c r="N156">
        <v>0</v>
      </c>
      <c r="O156">
        <v>0</v>
      </c>
      <c r="P156">
        <v>14</v>
      </c>
      <c r="Q156">
        <v>1375000</v>
      </c>
      <c r="R156">
        <f t="shared" si="6"/>
        <v>19</v>
      </c>
      <c r="S156">
        <f t="shared" si="6"/>
        <v>2275000</v>
      </c>
      <c r="T156">
        <v>31</v>
      </c>
      <c r="U156">
        <v>2125000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f t="shared" si="7"/>
        <v>31</v>
      </c>
      <c r="AE156">
        <f t="shared" si="7"/>
        <v>2125000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1497</v>
      </c>
      <c r="AQ156">
        <v>86930000</v>
      </c>
      <c r="AR156">
        <f t="shared" si="8"/>
        <v>1547</v>
      </c>
      <c r="AS156">
        <f t="shared" si="8"/>
        <v>91330000</v>
      </c>
      <c r="AT156">
        <v>1191</v>
      </c>
      <c r="AU156">
        <v>63435000</v>
      </c>
    </row>
    <row r="157" spans="1:47" ht="15.75" hidden="1" x14ac:dyDescent="0.25">
      <c r="A157" t="s">
        <v>59</v>
      </c>
      <c r="B157" s="2" t="s">
        <v>141</v>
      </c>
      <c r="C157" s="2" t="str">
        <f t="shared" si="5"/>
        <v>Pondicherry-VILLIANURCSB BANK LIMITED</v>
      </c>
      <c r="D157" s="2" t="s">
        <v>119</v>
      </c>
      <c r="E157" s="2"/>
      <c r="F157" s="1">
        <v>27</v>
      </c>
      <c r="G157" s="1" t="s">
        <v>29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f t="shared" si="6"/>
        <v>0</v>
      </c>
      <c r="S157">
        <f t="shared" si="6"/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f t="shared" si="7"/>
        <v>0</v>
      </c>
      <c r="AE157">
        <f t="shared" si="7"/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f t="shared" si="8"/>
        <v>0</v>
      </c>
      <c r="AS157">
        <f t="shared" si="8"/>
        <v>0</v>
      </c>
      <c r="AT157">
        <v>0</v>
      </c>
      <c r="AU157">
        <v>0</v>
      </c>
    </row>
    <row r="158" spans="1:47" ht="15.75" hidden="1" x14ac:dyDescent="0.25">
      <c r="A158" t="s">
        <v>59</v>
      </c>
      <c r="B158" s="2" t="s">
        <v>141</v>
      </c>
      <c r="C158" s="2" t="str">
        <f t="shared" si="5"/>
        <v>Pondicherry-VILLIANURINDUSIND BANK</v>
      </c>
      <c r="D158" s="2" t="s">
        <v>119</v>
      </c>
      <c r="E158" s="2"/>
      <c r="F158" s="1">
        <v>28</v>
      </c>
      <c r="G158" s="1" t="s">
        <v>30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f t="shared" si="6"/>
        <v>0</v>
      </c>
      <c r="S158">
        <f t="shared" si="6"/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f t="shared" si="7"/>
        <v>0</v>
      </c>
      <c r="AE158">
        <f t="shared" si="7"/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f t="shared" si="8"/>
        <v>0</v>
      </c>
      <c r="AS158">
        <f t="shared" si="8"/>
        <v>0</v>
      </c>
      <c r="AT158">
        <v>0</v>
      </c>
      <c r="AU158">
        <v>0</v>
      </c>
    </row>
    <row r="159" spans="1:47" ht="15.75" hidden="1" x14ac:dyDescent="0.25">
      <c r="A159" t="s">
        <v>59</v>
      </c>
      <c r="B159" s="2" t="s">
        <v>141</v>
      </c>
      <c r="C159" s="2" t="str">
        <f t="shared" si="5"/>
        <v>Pondicherry-VILLIANURYES BANK</v>
      </c>
      <c r="D159" s="2" t="s">
        <v>119</v>
      </c>
      <c r="E159" s="2"/>
      <c r="F159" s="1">
        <v>29</v>
      </c>
      <c r="G159" s="1" t="s">
        <v>31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f t="shared" si="6"/>
        <v>0</v>
      </c>
      <c r="S159">
        <f t="shared" si="6"/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f t="shared" si="7"/>
        <v>0</v>
      </c>
      <c r="AE159">
        <f t="shared" si="7"/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f t="shared" si="8"/>
        <v>0</v>
      </c>
      <c r="AS159">
        <f t="shared" si="8"/>
        <v>0</v>
      </c>
      <c r="AT159">
        <v>0</v>
      </c>
      <c r="AU159">
        <v>0</v>
      </c>
    </row>
    <row r="160" spans="1:47" ht="15.75" hidden="1" x14ac:dyDescent="0.25">
      <c r="A160" t="s">
        <v>59</v>
      </c>
      <c r="B160" s="2" t="s">
        <v>141</v>
      </c>
      <c r="C160" s="2" t="str">
        <f t="shared" si="5"/>
        <v>Pondicherry-VILLIANURKARNATAKA BANK</v>
      </c>
      <c r="D160" s="2" t="s">
        <v>119</v>
      </c>
      <c r="E160" s="2"/>
      <c r="F160" s="1">
        <v>30</v>
      </c>
      <c r="G160" s="1" t="s">
        <v>32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f t="shared" si="6"/>
        <v>0</v>
      </c>
      <c r="S160">
        <f t="shared" si="6"/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f t="shared" si="7"/>
        <v>0</v>
      </c>
      <c r="AE160">
        <f t="shared" si="7"/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f t="shared" si="8"/>
        <v>0</v>
      </c>
      <c r="AS160">
        <f t="shared" si="8"/>
        <v>0</v>
      </c>
      <c r="AT160">
        <v>0</v>
      </c>
      <c r="AU160">
        <v>0</v>
      </c>
    </row>
    <row r="161" spans="1:47" ht="15.75" hidden="1" x14ac:dyDescent="0.25">
      <c r="A161" t="s">
        <v>59</v>
      </c>
      <c r="B161" s="2" t="s">
        <v>141</v>
      </c>
      <c r="C161" s="2" t="str">
        <f t="shared" si="5"/>
        <v>Pondicherry-VILLIANURDCB BANK</v>
      </c>
      <c r="D161" s="2" t="s">
        <v>119</v>
      </c>
      <c r="E161" s="2"/>
      <c r="F161" s="1">
        <v>31</v>
      </c>
      <c r="G161" s="1" t="s">
        <v>33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f t="shared" si="6"/>
        <v>0</v>
      </c>
      <c r="S161">
        <f t="shared" si="6"/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f t="shared" si="7"/>
        <v>0</v>
      </c>
      <c r="AE161">
        <f t="shared" si="7"/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f t="shared" si="8"/>
        <v>0</v>
      </c>
      <c r="AS161">
        <f t="shared" si="8"/>
        <v>0</v>
      </c>
      <c r="AT161">
        <v>0</v>
      </c>
      <c r="AU161">
        <v>0</v>
      </c>
    </row>
    <row r="162" spans="1:47" ht="15.75" hidden="1" x14ac:dyDescent="0.25">
      <c r="A162" t="s">
        <v>59</v>
      </c>
      <c r="B162" s="2" t="s">
        <v>141</v>
      </c>
      <c r="C162" s="2" t="str">
        <f t="shared" si="5"/>
        <v>Pondicherry-VILLIANURDHANLAXMI BANK</v>
      </c>
      <c r="D162" s="2" t="s">
        <v>119</v>
      </c>
      <c r="E162" s="2"/>
      <c r="F162" s="1">
        <v>32</v>
      </c>
      <c r="G162" s="1" t="s">
        <v>34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f t="shared" si="6"/>
        <v>0</v>
      </c>
      <c r="S162">
        <f t="shared" si="6"/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f t="shared" si="7"/>
        <v>0</v>
      </c>
      <c r="AE162">
        <f t="shared" si="7"/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f t="shared" si="8"/>
        <v>0</v>
      </c>
      <c r="AS162">
        <f t="shared" si="8"/>
        <v>0</v>
      </c>
      <c r="AT162">
        <v>0</v>
      </c>
      <c r="AU162">
        <v>0</v>
      </c>
    </row>
    <row r="163" spans="1:47" ht="15.75" hidden="1" x14ac:dyDescent="0.25">
      <c r="A163" t="s">
        <v>59</v>
      </c>
      <c r="B163" s="2" t="s">
        <v>141</v>
      </c>
      <c r="C163" s="2" t="str">
        <f t="shared" si="5"/>
        <v>Pondicherry-VILLIANURPUDUVAI BHARATHIYAR GRAMA BANK</v>
      </c>
      <c r="D163" s="2" t="s">
        <v>120</v>
      </c>
      <c r="E163" s="2"/>
      <c r="F163" s="1">
        <v>33</v>
      </c>
      <c r="G163" s="1" t="s">
        <v>36</v>
      </c>
      <c r="H163">
        <v>29166</v>
      </c>
      <c r="I163">
        <v>3180651670</v>
      </c>
      <c r="J163">
        <v>153</v>
      </c>
      <c r="K163">
        <v>73870700</v>
      </c>
      <c r="L163">
        <v>139</v>
      </c>
      <c r="M163">
        <v>72160200</v>
      </c>
      <c r="N163">
        <v>0</v>
      </c>
      <c r="O163">
        <v>0</v>
      </c>
      <c r="P163">
        <v>0</v>
      </c>
      <c r="Q163">
        <v>0</v>
      </c>
      <c r="R163">
        <f t="shared" si="6"/>
        <v>29319</v>
      </c>
      <c r="S163">
        <f t="shared" si="6"/>
        <v>3254522370</v>
      </c>
      <c r="T163">
        <v>1878</v>
      </c>
      <c r="U163">
        <v>255901890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f t="shared" si="7"/>
        <v>1878</v>
      </c>
      <c r="AE163">
        <f t="shared" si="7"/>
        <v>255901890</v>
      </c>
      <c r="AF163">
        <v>0</v>
      </c>
      <c r="AG163">
        <v>0</v>
      </c>
      <c r="AH163">
        <v>0</v>
      </c>
      <c r="AI163">
        <v>0</v>
      </c>
      <c r="AJ163">
        <v>20</v>
      </c>
      <c r="AK163">
        <v>11020000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f t="shared" si="8"/>
        <v>31217</v>
      </c>
      <c r="AS163">
        <f t="shared" si="8"/>
        <v>3521444260</v>
      </c>
      <c r="AT163">
        <v>19549</v>
      </c>
      <c r="AU163">
        <v>2149928538.4400001</v>
      </c>
    </row>
    <row r="164" spans="1:47" ht="15.75" hidden="1" x14ac:dyDescent="0.25">
      <c r="A164" t="s">
        <v>59</v>
      </c>
      <c r="B164" s="2" t="s">
        <v>141</v>
      </c>
      <c r="C164" s="2" t="str">
        <f t="shared" si="5"/>
        <v>Pondicherry-VILLIANUREQUITAS SMALL FIN. BANK</v>
      </c>
      <c r="D164" s="2" t="s">
        <v>121</v>
      </c>
      <c r="E164" s="2"/>
      <c r="F164" s="1">
        <v>34</v>
      </c>
      <c r="G164" s="1" t="s">
        <v>38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f t="shared" si="6"/>
        <v>0</v>
      </c>
      <c r="S164">
        <f t="shared" si="6"/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f t="shared" si="7"/>
        <v>0</v>
      </c>
      <c r="AE164">
        <f t="shared" si="7"/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f t="shared" si="8"/>
        <v>0</v>
      </c>
      <c r="AS164">
        <f t="shared" si="8"/>
        <v>0</v>
      </c>
      <c r="AT164">
        <v>0</v>
      </c>
      <c r="AU164">
        <v>0</v>
      </c>
    </row>
    <row r="165" spans="1:47" ht="15.75" hidden="1" x14ac:dyDescent="0.25">
      <c r="A165" t="s">
        <v>59</v>
      </c>
      <c r="B165" s="2" t="s">
        <v>141</v>
      </c>
      <c r="C165" s="2" t="str">
        <f t="shared" si="5"/>
        <v>Pondicherry-VILLIANURFINCARE SMALL FIN. BANK</v>
      </c>
      <c r="D165" s="2" t="s">
        <v>121</v>
      </c>
      <c r="E165" s="2"/>
      <c r="F165" s="1">
        <v>35</v>
      </c>
      <c r="G165" s="1" t="s">
        <v>39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f t="shared" si="6"/>
        <v>0</v>
      </c>
      <c r="S165">
        <f t="shared" si="6"/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f t="shared" si="7"/>
        <v>0</v>
      </c>
      <c r="AE165">
        <f t="shared" si="7"/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f t="shared" si="8"/>
        <v>0</v>
      </c>
      <c r="AS165">
        <f t="shared" si="8"/>
        <v>0</v>
      </c>
      <c r="AT165">
        <v>0</v>
      </c>
      <c r="AU165">
        <v>0</v>
      </c>
    </row>
    <row r="166" spans="1:47" ht="15.75" hidden="1" x14ac:dyDescent="0.25">
      <c r="A166" t="s">
        <v>59</v>
      </c>
      <c r="B166" s="2" t="s">
        <v>141</v>
      </c>
      <c r="C166" s="2" t="str">
        <f t="shared" si="5"/>
        <v>Pondicherry-VILLIANURJANA SMALL FIN. BANK</v>
      </c>
      <c r="D166" s="2" t="s">
        <v>121</v>
      </c>
      <c r="E166" s="2"/>
      <c r="F166" s="1">
        <v>36</v>
      </c>
      <c r="G166" s="1" t="s">
        <v>40</v>
      </c>
      <c r="H166">
        <v>0</v>
      </c>
      <c r="I166">
        <v>0</v>
      </c>
      <c r="J166">
        <v>678</v>
      </c>
      <c r="K166">
        <v>50662592</v>
      </c>
      <c r="L166">
        <v>428</v>
      </c>
      <c r="M166">
        <v>32951595</v>
      </c>
      <c r="N166">
        <v>0</v>
      </c>
      <c r="O166">
        <v>0</v>
      </c>
      <c r="P166">
        <v>0</v>
      </c>
      <c r="Q166">
        <v>0</v>
      </c>
      <c r="R166">
        <f t="shared" si="6"/>
        <v>678</v>
      </c>
      <c r="S166">
        <f t="shared" si="6"/>
        <v>50662592</v>
      </c>
      <c r="T166">
        <v>28</v>
      </c>
      <c r="U166">
        <v>33911999</v>
      </c>
      <c r="V166">
        <v>0</v>
      </c>
      <c r="W166">
        <v>0</v>
      </c>
      <c r="X166">
        <v>1</v>
      </c>
      <c r="Y166">
        <v>1500000</v>
      </c>
      <c r="Z166">
        <v>0</v>
      </c>
      <c r="AA166">
        <v>0</v>
      </c>
      <c r="AB166">
        <v>0</v>
      </c>
      <c r="AC166">
        <v>0</v>
      </c>
      <c r="AD166">
        <f t="shared" si="7"/>
        <v>29</v>
      </c>
      <c r="AE166">
        <f t="shared" si="7"/>
        <v>35411999</v>
      </c>
      <c r="AF166">
        <v>0</v>
      </c>
      <c r="AG166">
        <v>0</v>
      </c>
      <c r="AH166">
        <v>0</v>
      </c>
      <c r="AI166">
        <v>0</v>
      </c>
      <c r="AJ166">
        <v>15</v>
      </c>
      <c r="AK166">
        <v>11873000</v>
      </c>
      <c r="AL166">
        <v>0</v>
      </c>
      <c r="AM166">
        <v>0</v>
      </c>
      <c r="AN166">
        <v>0</v>
      </c>
      <c r="AO166">
        <v>0</v>
      </c>
      <c r="AP166">
        <v>2315</v>
      </c>
      <c r="AQ166">
        <v>164835080</v>
      </c>
      <c r="AR166">
        <f t="shared" si="8"/>
        <v>3037</v>
      </c>
      <c r="AS166">
        <f t="shared" si="8"/>
        <v>262782671</v>
      </c>
      <c r="AT166">
        <v>2108</v>
      </c>
      <c r="AU166">
        <v>150722164</v>
      </c>
    </row>
    <row r="167" spans="1:47" ht="15.75" hidden="1" x14ac:dyDescent="0.25">
      <c r="A167" t="s">
        <v>59</v>
      </c>
      <c r="B167" s="2" t="s">
        <v>141</v>
      </c>
      <c r="C167" s="2" t="str">
        <f t="shared" si="5"/>
        <v>Pondicherry-VILLIANURSURYODAY SMALL FIN. BANK</v>
      </c>
      <c r="D167" s="2" t="s">
        <v>121</v>
      </c>
      <c r="E167" s="2"/>
      <c r="F167" s="1">
        <v>37</v>
      </c>
      <c r="G167" s="1" t="s">
        <v>41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f t="shared" si="6"/>
        <v>0</v>
      </c>
      <c r="S167">
        <f t="shared" si="6"/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f t="shared" si="7"/>
        <v>0</v>
      </c>
      <c r="AE167">
        <f t="shared" si="7"/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f t="shared" si="8"/>
        <v>0</v>
      </c>
      <c r="AS167">
        <f t="shared" si="8"/>
        <v>0</v>
      </c>
      <c r="AT167">
        <v>0</v>
      </c>
      <c r="AU167">
        <v>0</v>
      </c>
    </row>
    <row r="168" spans="1:47" ht="15.75" hidden="1" x14ac:dyDescent="0.25">
      <c r="A168" t="s">
        <v>59</v>
      </c>
      <c r="B168" s="2" t="s">
        <v>141</v>
      </c>
      <c r="C168" s="2" t="str">
        <f t="shared" si="5"/>
        <v>Pondicherry-VILLIANURUJJIVAN SMALL FIN. BANK</v>
      </c>
      <c r="D168" s="2" t="s">
        <v>121</v>
      </c>
      <c r="E168" s="2"/>
      <c r="F168" s="1">
        <v>38</v>
      </c>
      <c r="G168" s="1" t="s">
        <v>42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f t="shared" si="6"/>
        <v>0</v>
      </c>
      <c r="S168">
        <f t="shared" si="6"/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f t="shared" si="7"/>
        <v>0</v>
      </c>
      <c r="AE168">
        <f t="shared" si="7"/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f t="shared" si="8"/>
        <v>0</v>
      </c>
      <c r="AS168">
        <f t="shared" si="8"/>
        <v>0</v>
      </c>
      <c r="AT168">
        <v>0</v>
      </c>
      <c r="AU168">
        <v>0</v>
      </c>
    </row>
    <row r="169" spans="1:47" ht="15.75" hidden="1" x14ac:dyDescent="0.25">
      <c r="A169" t="s">
        <v>59</v>
      </c>
      <c r="B169" s="2" t="s">
        <v>141</v>
      </c>
      <c r="C169" s="2" t="str">
        <f t="shared" si="5"/>
        <v>Pondicherry-VILLIANURUTKARSH SMALL FIN. BANK</v>
      </c>
      <c r="D169" s="2" t="s">
        <v>121</v>
      </c>
      <c r="E169" s="2"/>
      <c r="F169" s="1">
        <v>39</v>
      </c>
      <c r="G169" s="1" t="s">
        <v>43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f t="shared" si="6"/>
        <v>0</v>
      </c>
      <c r="S169">
        <f t="shared" si="6"/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f t="shared" si="7"/>
        <v>0</v>
      </c>
      <c r="AE169">
        <f t="shared" si="7"/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f t="shared" si="8"/>
        <v>0</v>
      </c>
      <c r="AS169">
        <f t="shared" si="8"/>
        <v>0</v>
      </c>
      <c r="AT169">
        <v>0</v>
      </c>
      <c r="AU169">
        <v>0</v>
      </c>
    </row>
    <row r="170" spans="1:47" ht="15.75" hidden="1" x14ac:dyDescent="0.25">
      <c r="A170" t="s">
        <v>59</v>
      </c>
      <c r="B170" s="2" t="s">
        <v>141</v>
      </c>
      <c r="C170" s="2" t="str">
        <f t="shared" si="5"/>
        <v>Pondicherry-VILLIANURESAF SMALL FIN. BANK</v>
      </c>
      <c r="D170" s="2" t="s">
        <v>121</v>
      </c>
      <c r="E170" s="2"/>
      <c r="F170" s="1">
        <v>40</v>
      </c>
      <c r="G170" s="1" t="s">
        <v>44</v>
      </c>
      <c r="H170">
        <v>0</v>
      </c>
      <c r="I170">
        <v>0</v>
      </c>
      <c r="J170">
        <v>1308</v>
      </c>
      <c r="K170">
        <v>73260000</v>
      </c>
      <c r="L170">
        <v>1308</v>
      </c>
      <c r="M170">
        <v>73260000</v>
      </c>
      <c r="N170">
        <v>0</v>
      </c>
      <c r="O170">
        <v>0</v>
      </c>
      <c r="P170">
        <v>0</v>
      </c>
      <c r="Q170">
        <v>0</v>
      </c>
      <c r="R170">
        <f t="shared" si="6"/>
        <v>1308</v>
      </c>
      <c r="S170">
        <f t="shared" si="6"/>
        <v>73260000</v>
      </c>
      <c r="T170">
        <v>385</v>
      </c>
      <c r="U170">
        <v>19331000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f t="shared" si="7"/>
        <v>385</v>
      </c>
      <c r="AE170">
        <f t="shared" si="7"/>
        <v>19331000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725</v>
      </c>
      <c r="AQ170">
        <v>35315000</v>
      </c>
      <c r="AR170">
        <f t="shared" si="8"/>
        <v>2418</v>
      </c>
      <c r="AS170">
        <f t="shared" si="8"/>
        <v>127906000</v>
      </c>
      <c r="AT170">
        <v>2418</v>
      </c>
      <c r="AU170">
        <v>127906000</v>
      </c>
    </row>
    <row r="171" spans="1:47" ht="15.75" hidden="1" x14ac:dyDescent="0.25">
      <c r="A171" t="s">
        <v>59</v>
      </c>
      <c r="B171" s="2" t="s">
        <v>141</v>
      </c>
      <c r="C171" s="2" t="str">
        <f t="shared" si="5"/>
        <v>Pondicherry-VILLIANURPUDUCHERRY STATE CO-OPERATIVE BANK</v>
      </c>
      <c r="D171" s="2" t="s">
        <v>122</v>
      </c>
      <c r="E171" s="2"/>
      <c r="F171" s="1">
        <v>41</v>
      </c>
      <c r="G171" s="1" t="s">
        <v>46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f t="shared" si="6"/>
        <v>0</v>
      </c>
      <c r="S171">
        <f t="shared" si="6"/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f t="shared" si="7"/>
        <v>0</v>
      </c>
      <c r="AE171">
        <f t="shared" si="7"/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f t="shared" si="8"/>
        <v>0</v>
      </c>
      <c r="AS171">
        <f t="shared" si="8"/>
        <v>0</v>
      </c>
      <c r="AT171">
        <v>0</v>
      </c>
      <c r="AU171">
        <v>0</v>
      </c>
    </row>
    <row r="172" spans="1:47" ht="15.75" hidden="1" x14ac:dyDescent="0.25">
      <c r="A172" t="s">
        <v>59</v>
      </c>
      <c r="B172" s="2" t="s">
        <v>141</v>
      </c>
      <c r="C172" s="2" t="str">
        <f t="shared" si="5"/>
        <v>Pondicherry-VILLIANURINDIA POST PAYMENTS BANK</v>
      </c>
      <c r="D172" s="2" t="s">
        <v>123</v>
      </c>
      <c r="E172" s="2"/>
      <c r="F172" s="1">
        <v>42</v>
      </c>
      <c r="G172" s="1" t="s">
        <v>48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f t="shared" si="6"/>
        <v>0</v>
      </c>
      <c r="S172">
        <f t="shared" si="6"/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f t="shared" si="7"/>
        <v>0</v>
      </c>
      <c r="AE172">
        <f t="shared" si="7"/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f t="shared" si="8"/>
        <v>0</v>
      </c>
      <c r="AS172">
        <f t="shared" si="8"/>
        <v>0</v>
      </c>
      <c r="AT172">
        <v>0</v>
      </c>
      <c r="AU172">
        <v>0</v>
      </c>
    </row>
    <row r="173" spans="1:47" ht="15.75" hidden="1" x14ac:dyDescent="0.25">
      <c r="A173" t="s">
        <v>59</v>
      </c>
      <c r="B173" s="2" t="s">
        <v>141</v>
      </c>
      <c r="C173" s="2" t="str">
        <f t="shared" si="5"/>
        <v>Pondicherry-VILLIANURSIDBI</v>
      </c>
      <c r="D173" s="2" t="s">
        <v>124</v>
      </c>
      <c r="E173" s="2"/>
      <c r="F173" s="1">
        <v>43</v>
      </c>
      <c r="G173" s="1" t="s">
        <v>50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f t="shared" si="6"/>
        <v>0</v>
      </c>
      <c r="S173">
        <f t="shared" si="6"/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f t="shared" si="7"/>
        <v>0</v>
      </c>
      <c r="AE173">
        <f t="shared" si="7"/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f t="shared" si="8"/>
        <v>0</v>
      </c>
      <c r="AS173">
        <f t="shared" si="8"/>
        <v>0</v>
      </c>
      <c r="AT173">
        <v>0</v>
      </c>
      <c r="AU173">
        <v>0</v>
      </c>
    </row>
    <row r="174" spans="1:47" ht="15.75" x14ac:dyDescent="0.25">
      <c r="A174" t="s">
        <v>59</v>
      </c>
      <c r="B174" s="2" t="s">
        <v>144</v>
      </c>
      <c r="C174" s="2" t="str">
        <f t="shared" si="5"/>
        <v>Pondicherry-PUDUCHERRY URBANBANK OF BARODA</v>
      </c>
      <c r="D174" s="2" t="s">
        <v>118</v>
      </c>
      <c r="E174" s="2"/>
      <c r="F174" s="1">
        <v>1</v>
      </c>
      <c r="G174" s="1" t="s">
        <v>2</v>
      </c>
      <c r="H174">
        <v>331</v>
      </c>
      <c r="I174">
        <v>45537000</v>
      </c>
      <c r="J174">
        <v>896</v>
      </c>
      <c r="K174">
        <v>128586000</v>
      </c>
      <c r="L174">
        <v>674</v>
      </c>
      <c r="M174">
        <v>101790000</v>
      </c>
      <c r="N174">
        <v>0</v>
      </c>
      <c r="O174">
        <v>0</v>
      </c>
      <c r="P174">
        <v>0</v>
      </c>
      <c r="Q174">
        <v>0</v>
      </c>
      <c r="R174">
        <f t="shared" si="6"/>
        <v>1227</v>
      </c>
      <c r="S174">
        <f t="shared" si="6"/>
        <v>174123000</v>
      </c>
      <c r="T174">
        <v>32</v>
      </c>
      <c r="U174">
        <v>78344525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f t="shared" si="7"/>
        <v>32</v>
      </c>
      <c r="AE174">
        <f t="shared" si="7"/>
        <v>78344525</v>
      </c>
      <c r="AF174">
        <v>4</v>
      </c>
      <c r="AG174">
        <v>2284376</v>
      </c>
      <c r="AH174">
        <v>14</v>
      </c>
      <c r="AI174">
        <v>1443920</v>
      </c>
      <c r="AJ174">
        <v>6</v>
      </c>
      <c r="AK174">
        <v>6293000</v>
      </c>
      <c r="AL174">
        <v>0</v>
      </c>
      <c r="AM174">
        <v>0</v>
      </c>
      <c r="AN174">
        <v>4</v>
      </c>
      <c r="AO174">
        <v>2284376</v>
      </c>
      <c r="AP174">
        <v>0</v>
      </c>
      <c r="AQ174">
        <v>0</v>
      </c>
      <c r="AR174">
        <f t="shared" si="8"/>
        <v>1287</v>
      </c>
      <c r="AS174">
        <f t="shared" si="8"/>
        <v>264773197</v>
      </c>
      <c r="AT174">
        <v>928</v>
      </c>
      <c r="AU174">
        <v>122543000</v>
      </c>
    </row>
    <row r="175" spans="1:47" ht="15.75" x14ac:dyDescent="0.25">
      <c r="A175" t="s">
        <v>59</v>
      </c>
      <c r="B175" s="2" t="s">
        <v>144</v>
      </c>
      <c r="C175" s="2" t="str">
        <f t="shared" si="5"/>
        <v>Pondicherry-PUDUCHERRY URBANBANK OF INDIA</v>
      </c>
      <c r="D175" s="2" t="s">
        <v>118</v>
      </c>
      <c r="E175" s="2"/>
      <c r="F175" s="1">
        <v>2</v>
      </c>
      <c r="G175" s="1" t="s">
        <v>3</v>
      </c>
      <c r="H175">
        <v>25</v>
      </c>
      <c r="I175">
        <v>2847876.27</v>
      </c>
      <c r="J175">
        <v>7245</v>
      </c>
      <c r="K175">
        <v>1533243959.48</v>
      </c>
      <c r="L175">
        <v>4365</v>
      </c>
      <c r="M175">
        <v>864775159.48000002</v>
      </c>
      <c r="N175">
        <v>0</v>
      </c>
      <c r="O175">
        <v>0</v>
      </c>
      <c r="P175">
        <v>29</v>
      </c>
      <c r="Q175">
        <v>6491000</v>
      </c>
      <c r="R175">
        <f t="shared" si="6"/>
        <v>7299</v>
      </c>
      <c r="S175">
        <f t="shared" si="6"/>
        <v>1542582835.75</v>
      </c>
      <c r="T175">
        <v>499</v>
      </c>
      <c r="U175">
        <v>243273168.34999999</v>
      </c>
      <c r="V175">
        <v>21</v>
      </c>
      <c r="W175">
        <v>547817817.62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f t="shared" si="7"/>
        <v>520</v>
      </c>
      <c r="AE175">
        <f t="shared" si="7"/>
        <v>791090985.97000003</v>
      </c>
      <c r="AF175">
        <v>4</v>
      </c>
      <c r="AG175">
        <v>1808792</v>
      </c>
      <c r="AH175">
        <v>30</v>
      </c>
      <c r="AI175">
        <v>5298963</v>
      </c>
      <c r="AJ175">
        <v>13</v>
      </c>
      <c r="AK175">
        <v>11661624</v>
      </c>
      <c r="AL175">
        <v>0</v>
      </c>
      <c r="AM175">
        <v>0</v>
      </c>
      <c r="AN175">
        <v>4</v>
      </c>
      <c r="AO175">
        <v>1808792</v>
      </c>
      <c r="AP175">
        <v>0</v>
      </c>
      <c r="AQ175">
        <v>0</v>
      </c>
      <c r="AR175">
        <f t="shared" si="8"/>
        <v>7870</v>
      </c>
      <c r="AS175">
        <f t="shared" si="8"/>
        <v>2354251992.7200003</v>
      </c>
      <c r="AT175">
        <v>6560</v>
      </c>
      <c r="AU175">
        <v>1321561036.75</v>
      </c>
    </row>
    <row r="176" spans="1:47" ht="15.75" x14ac:dyDescent="0.25">
      <c r="A176" t="s">
        <v>59</v>
      </c>
      <c r="B176" s="2" t="s">
        <v>144</v>
      </c>
      <c r="C176" s="2" t="str">
        <f t="shared" si="5"/>
        <v>Pondicherry-PUDUCHERRY URBANBANK OF MAHARASHTRA</v>
      </c>
      <c r="D176" s="2" t="s">
        <v>118</v>
      </c>
      <c r="E176" s="2"/>
      <c r="F176" s="1">
        <v>3</v>
      </c>
      <c r="G176" s="1" t="s">
        <v>4</v>
      </c>
      <c r="H176">
        <v>5</v>
      </c>
      <c r="I176">
        <v>2045117</v>
      </c>
      <c r="J176">
        <v>566</v>
      </c>
      <c r="K176">
        <v>181966000</v>
      </c>
      <c r="L176">
        <v>1</v>
      </c>
      <c r="M176">
        <v>500</v>
      </c>
      <c r="N176">
        <v>69</v>
      </c>
      <c r="O176">
        <v>15425500</v>
      </c>
      <c r="P176">
        <v>3</v>
      </c>
      <c r="Q176">
        <v>7230470</v>
      </c>
      <c r="R176">
        <f t="shared" si="6"/>
        <v>643</v>
      </c>
      <c r="S176">
        <f t="shared" si="6"/>
        <v>206667087</v>
      </c>
      <c r="T176">
        <v>108</v>
      </c>
      <c r="U176">
        <v>181968256</v>
      </c>
      <c r="V176">
        <v>1</v>
      </c>
      <c r="W176">
        <v>29500000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f t="shared" si="7"/>
        <v>109</v>
      </c>
      <c r="AE176">
        <f t="shared" si="7"/>
        <v>211468256</v>
      </c>
      <c r="AF176">
        <v>2</v>
      </c>
      <c r="AG176">
        <v>946750</v>
      </c>
      <c r="AH176">
        <v>29</v>
      </c>
      <c r="AI176">
        <v>12987527</v>
      </c>
      <c r="AJ176">
        <v>5</v>
      </c>
      <c r="AK176">
        <v>3672000</v>
      </c>
      <c r="AL176">
        <v>0</v>
      </c>
      <c r="AM176">
        <v>0</v>
      </c>
      <c r="AN176">
        <v>2</v>
      </c>
      <c r="AO176">
        <v>946750</v>
      </c>
      <c r="AP176">
        <v>294</v>
      </c>
      <c r="AQ176">
        <v>75835166</v>
      </c>
      <c r="AR176">
        <f t="shared" si="8"/>
        <v>1084</v>
      </c>
      <c r="AS176">
        <f t="shared" si="8"/>
        <v>512523536</v>
      </c>
      <c r="AT176">
        <v>621</v>
      </c>
      <c r="AU176">
        <v>172169021</v>
      </c>
    </row>
    <row r="177" spans="1:47" ht="15.75" x14ac:dyDescent="0.25">
      <c r="A177" t="s">
        <v>59</v>
      </c>
      <c r="B177" s="2" t="s">
        <v>144</v>
      </c>
      <c r="C177" s="2" t="str">
        <f t="shared" si="5"/>
        <v>Pondicherry-PUDUCHERRY URBANCANARA BANK</v>
      </c>
      <c r="D177" s="2" t="s">
        <v>118</v>
      </c>
      <c r="E177" s="2"/>
      <c r="F177" s="1">
        <v>4</v>
      </c>
      <c r="G177" s="1" t="s">
        <v>5</v>
      </c>
      <c r="H177">
        <v>10925</v>
      </c>
      <c r="I177">
        <v>2267942945.4299998</v>
      </c>
      <c r="J177">
        <v>5</v>
      </c>
      <c r="K177">
        <v>766000</v>
      </c>
      <c r="L177">
        <v>12</v>
      </c>
      <c r="M177">
        <v>889000</v>
      </c>
      <c r="N177">
        <v>0</v>
      </c>
      <c r="O177">
        <v>0</v>
      </c>
      <c r="P177">
        <v>9</v>
      </c>
      <c r="Q177">
        <v>13809000</v>
      </c>
      <c r="R177">
        <f t="shared" si="6"/>
        <v>10939</v>
      </c>
      <c r="S177">
        <f t="shared" si="6"/>
        <v>2282517945.4299998</v>
      </c>
      <c r="T177">
        <v>318</v>
      </c>
      <c r="U177">
        <v>373250757</v>
      </c>
      <c r="V177">
        <v>25</v>
      </c>
      <c r="W177">
        <v>244481963.97999999</v>
      </c>
      <c r="X177">
        <v>1</v>
      </c>
      <c r="Y177">
        <v>7000000</v>
      </c>
      <c r="Z177">
        <v>0</v>
      </c>
      <c r="AA177">
        <v>0</v>
      </c>
      <c r="AB177">
        <v>0</v>
      </c>
      <c r="AC177">
        <v>0</v>
      </c>
      <c r="AD177">
        <f t="shared" si="7"/>
        <v>344</v>
      </c>
      <c r="AE177">
        <f t="shared" si="7"/>
        <v>624732720.98000002</v>
      </c>
      <c r="AF177">
        <v>5</v>
      </c>
      <c r="AG177">
        <v>2270785</v>
      </c>
      <c r="AH177">
        <v>61</v>
      </c>
      <c r="AI177">
        <v>10918243</v>
      </c>
      <c r="AJ177">
        <v>16</v>
      </c>
      <c r="AK177">
        <v>14864550</v>
      </c>
      <c r="AL177">
        <v>0</v>
      </c>
      <c r="AM177">
        <v>0</v>
      </c>
      <c r="AN177">
        <v>5</v>
      </c>
      <c r="AO177">
        <v>2270785</v>
      </c>
      <c r="AP177">
        <v>2</v>
      </c>
      <c r="AQ177">
        <v>100000</v>
      </c>
      <c r="AR177">
        <f t="shared" si="8"/>
        <v>11372</v>
      </c>
      <c r="AS177">
        <f t="shared" si="8"/>
        <v>2937675029.4099998</v>
      </c>
      <c r="AT177">
        <v>5733</v>
      </c>
      <c r="AU177">
        <v>1202392470.29</v>
      </c>
    </row>
    <row r="178" spans="1:47" ht="15.75" x14ac:dyDescent="0.25">
      <c r="A178" t="s">
        <v>59</v>
      </c>
      <c r="B178" s="2" t="s">
        <v>144</v>
      </c>
      <c r="C178" s="2" t="str">
        <f t="shared" si="5"/>
        <v>Pondicherry-PUDUCHERRY URBANCENTRAL BANK OF INDIA</v>
      </c>
      <c r="D178" s="2" t="s">
        <v>118</v>
      </c>
      <c r="E178" s="2"/>
      <c r="F178" s="1">
        <v>5</v>
      </c>
      <c r="G178" s="1" t="s">
        <v>6</v>
      </c>
      <c r="H178">
        <v>6</v>
      </c>
      <c r="I178">
        <v>478273.39</v>
      </c>
      <c r="J178">
        <v>3210</v>
      </c>
      <c r="K178">
        <v>491212704.88999999</v>
      </c>
      <c r="L178">
        <v>0</v>
      </c>
      <c r="M178">
        <v>0</v>
      </c>
      <c r="N178">
        <v>0</v>
      </c>
      <c r="O178">
        <v>0</v>
      </c>
      <c r="P178">
        <v>1</v>
      </c>
      <c r="Q178">
        <v>2951.67</v>
      </c>
      <c r="R178">
        <f t="shared" si="6"/>
        <v>3217</v>
      </c>
      <c r="S178">
        <f t="shared" si="6"/>
        <v>491693929.94999999</v>
      </c>
      <c r="T178">
        <v>27</v>
      </c>
      <c r="U178">
        <v>42354159.259999998</v>
      </c>
      <c r="V178">
        <v>3</v>
      </c>
      <c r="W178">
        <v>25170000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f t="shared" si="7"/>
        <v>30</v>
      </c>
      <c r="AE178">
        <f t="shared" si="7"/>
        <v>67524159.25999999</v>
      </c>
      <c r="AF178">
        <v>2</v>
      </c>
      <c r="AG178">
        <v>1051276</v>
      </c>
      <c r="AH178">
        <v>16</v>
      </c>
      <c r="AI178">
        <v>2681583.7000000002</v>
      </c>
      <c r="AJ178">
        <v>5</v>
      </c>
      <c r="AK178">
        <v>1949782.01</v>
      </c>
      <c r="AL178">
        <v>0</v>
      </c>
      <c r="AM178">
        <v>0</v>
      </c>
      <c r="AN178">
        <v>2</v>
      </c>
      <c r="AO178">
        <v>1051276</v>
      </c>
      <c r="AP178">
        <v>0</v>
      </c>
      <c r="AQ178">
        <v>0</v>
      </c>
      <c r="AR178">
        <f t="shared" si="8"/>
        <v>3272</v>
      </c>
      <c r="AS178">
        <f t="shared" si="8"/>
        <v>565952006.92000008</v>
      </c>
      <c r="AT178">
        <v>2028</v>
      </c>
      <c r="AU178">
        <v>314016207.56</v>
      </c>
    </row>
    <row r="179" spans="1:47" ht="15.75" x14ac:dyDescent="0.25">
      <c r="A179" t="s">
        <v>59</v>
      </c>
      <c r="B179" s="2" t="s">
        <v>144</v>
      </c>
      <c r="C179" s="2" t="str">
        <f t="shared" si="5"/>
        <v>Pondicherry-PUDUCHERRY URBANINDIAN BANK</v>
      </c>
      <c r="D179" s="2" t="s">
        <v>118</v>
      </c>
      <c r="E179" s="2"/>
      <c r="F179" s="1">
        <v>6</v>
      </c>
      <c r="G179" s="1" t="s">
        <v>7</v>
      </c>
      <c r="H179">
        <v>24138</v>
      </c>
      <c r="I179">
        <v>3216830300</v>
      </c>
      <c r="J179">
        <v>78</v>
      </c>
      <c r="K179">
        <v>46805000</v>
      </c>
      <c r="L179">
        <v>781</v>
      </c>
      <c r="M179">
        <v>145565400</v>
      </c>
      <c r="N179">
        <v>0</v>
      </c>
      <c r="O179">
        <v>0</v>
      </c>
      <c r="P179">
        <v>13</v>
      </c>
      <c r="Q179">
        <v>603592850</v>
      </c>
      <c r="R179">
        <f t="shared" si="6"/>
        <v>24229</v>
      </c>
      <c r="S179">
        <f t="shared" si="6"/>
        <v>3867228150</v>
      </c>
      <c r="T179">
        <v>3872</v>
      </c>
      <c r="U179">
        <v>1684133145</v>
      </c>
      <c r="V179">
        <v>564</v>
      </c>
      <c r="W179">
        <v>913562086</v>
      </c>
      <c r="X179">
        <v>11</v>
      </c>
      <c r="Y179">
        <v>1117940000</v>
      </c>
      <c r="Z179">
        <v>0</v>
      </c>
      <c r="AA179">
        <v>0</v>
      </c>
      <c r="AB179">
        <v>0</v>
      </c>
      <c r="AC179">
        <v>0</v>
      </c>
      <c r="AD179">
        <f t="shared" si="7"/>
        <v>4447</v>
      </c>
      <c r="AE179">
        <f t="shared" si="7"/>
        <v>3715635231</v>
      </c>
      <c r="AF179">
        <v>13</v>
      </c>
      <c r="AG179">
        <v>7074483</v>
      </c>
      <c r="AH179">
        <v>98</v>
      </c>
      <c r="AI179">
        <v>21463682</v>
      </c>
      <c r="AJ179">
        <v>13</v>
      </c>
      <c r="AK179">
        <v>10277000</v>
      </c>
      <c r="AL179">
        <v>0</v>
      </c>
      <c r="AM179">
        <v>0</v>
      </c>
      <c r="AN179">
        <v>13</v>
      </c>
      <c r="AO179">
        <v>7074483</v>
      </c>
      <c r="AP179">
        <v>0</v>
      </c>
      <c r="AQ179">
        <v>0</v>
      </c>
      <c r="AR179">
        <f t="shared" si="8"/>
        <v>28813</v>
      </c>
      <c r="AS179">
        <f t="shared" si="8"/>
        <v>7628753029</v>
      </c>
      <c r="AT179">
        <v>23094</v>
      </c>
      <c r="AU179">
        <v>2536287906</v>
      </c>
    </row>
    <row r="180" spans="1:47" ht="15.75" x14ac:dyDescent="0.25">
      <c r="A180" t="s">
        <v>59</v>
      </c>
      <c r="B180" s="2" t="s">
        <v>144</v>
      </c>
      <c r="C180" s="2" t="str">
        <f t="shared" si="5"/>
        <v>Pondicherry-PUDUCHERRY URBANINDIAN OVERSEAS BANK</v>
      </c>
      <c r="D180" s="2" t="s">
        <v>118</v>
      </c>
      <c r="E180" s="2"/>
      <c r="F180" s="1">
        <v>7</v>
      </c>
      <c r="G180" s="1" t="s">
        <v>8</v>
      </c>
      <c r="H180">
        <v>16006</v>
      </c>
      <c r="I180">
        <v>2440201288</v>
      </c>
      <c r="J180">
        <v>6442</v>
      </c>
      <c r="K180">
        <v>1033720962</v>
      </c>
      <c r="L180">
        <v>2127</v>
      </c>
      <c r="M180">
        <v>333034880.30999994</v>
      </c>
      <c r="N180">
        <v>220</v>
      </c>
      <c r="O180">
        <v>38435500</v>
      </c>
      <c r="P180">
        <v>91</v>
      </c>
      <c r="Q180">
        <v>108990361</v>
      </c>
      <c r="R180">
        <f t="shared" si="6"/>
        <v>22759</v>
      </c>
      <c r="S180">
        <f t="shared" si="6"/>
        <v>3621348111</v>
      </c>
      <c r="T180">
        <v>4872</v>
      </c>
      <c r="U180">
        <v>730022258.9000001</v>
      </c>
      <c r="V180">
        <v>14</v>
      </c>
      <c r="W180">
        <v>25402726</v>
      </c>
      <c r="X180">
        <v>1</v>
      </c>
      <c r="Y180">
        <v>10000000</v>
      </c>
      <c r="Z180">
        <v>0</v>
      </c>
      <c r="AA180">
        <v>0</v>
      </c>
      <c r="AB180">
        <v>0</v>
      </c>
      <c r="AC180">
        <v>0</v>
      </c>
      <c r="AD180">
        <f t="shared" si="7"/>
        <v>4887</v>
      </c>
      <c r="AE180">
        <f t="shared" si="7"/>
        <v>765424984.9000001</v>
      </c>
      <c r="AF180">
        <v>8</v>
      </c>
      <c r="AG180">
        <v>3599480</v>
      </c>
      <c r="AH180">
        <v>104</v>
      </c>
      <c r="AI180">
        <v>8916542</v>
      </c>
      <c r="AJ180">
        <v>48</v>
      </c>
      <c r="AK180">
        <v>42573500</v>
      </c>
      <c r="AL180">
        <v>0</v>
      </c>
      <c r="AM180">
        <v>0</v>
      </c>
      <c r="AN180">
        <v>8</v>
      </c>
      <c r="AO180">
        <v>3599480</v>
      </c>
      <c r="AP180">
        <v>19</v>
      </c>
      <c r="AQ180">
        <v>700300</v>
      </c>
      <c r="AR180">
        <f t="shared" si="8"/>
        <v>27833</v>
      </c>
      <c r="AS180">
        <f t="shared" si="8"/>
        <v>4446162397.8999996</v>
      </c>
      <c r="AT180">
        <v>16955</v>
      </c>
      <c r="AU180">
        <v>2046388068</v>
      </c>
    </row>
    <row r="181" spans="1:47" ht="15.75" x14ac:dyDescent="0.25">
      <c r="A181" t="s">
        <v>59</v>
      </c>
      <c r="B181" s="2" t="s">
        <v>144</v>
      </c>
      <c r="C181" s="2" t="str">
        <f t="shared" si="5"/>
        <v>Pondicherry-PUDUCHERRY URBANPUNJAB NATIONAL BANK</v>
      </c>
      <c r="D181" s="2" t="s">
        <v>118</v>
      </c>
      <c r="E181" s="2"/>
      <c r="F181" s="1">
        <v>8</v>
      </c>
      <c r="G181" s="1" t="s">
        <v>9</v>
      </c>
      <c r="H181">
        <v>2194</v>
      </c>
      <c r="I181">
        <v>393466988</v>
      </c>
      <c r="J181">
        <v>210</v>
      </c>
      <c r="K181">
        <v>39487000</v>
      </c>
      <c r="L181">
        <v>209</v>
      </c>
      <c r="M181">
        <v>39327000</v>
      </c>
      <c r="N181">
        <v>242</v>
      </c>
      <c r="O181">
        <v>35676000</v>
      </c>
      <c r="P181">
        <v>79</v>
      </c>
      <c r="Q181">
        <v>16670000</v>
      </c>
      <c r="R181">
        <f t="shared" si="6"/>
        <v>2725</v>
      </c>
      <c r="S181">
        <f t="shared" si="6"/>
        <v>485299988</v>
      </c>
      <c r="T181">
        <v>137</v>
      </c>
      <c r="U181">
        <v>198349000</v>
      </c>
      <c r="V181">
        <v>16</v>
      </c>
      <c r="W181">
        <v>84165000</v>
      </c>
      <c r="X181">
        <v>1</v>
      </c>
      <c r="Y181">
        <v>4000000</v>
      </c>
      <c r="Z181">
        <v>0</v>
      </c>
      <c r="AA181">
        <v>0</v>
      </c>
      <c r="AB181">
        <v>0</v>
      </c>
      <c r="AC181">
        <v>0</v>
      </c>
      <c r="AD181">
        <f t="shared" si="7"/>
        <v>154</v>
      </c>
      <c r="AE181">
        <f t="shared" si="7"/>
        <v>286514000</v>
      </c>
      <c r="AF181">
        <v>6</v>
      </c>
      <c r="AG181">
        <v>3403206</v>
      </c>
      <c r="AH181">
        <v>21</v>
      </c>
      <c r="AI181">
        <v>5732430</v>
      </c>
      <c r="AJ181">
        <v>7</v>
      </c>
      <c r="AK181">
        <v>6580727.29</v>
      </c>
      <c r="AL181">
        <v>0</v>
      </c>
      <c r="AM181">
        <v>0</v>
      </c>
      <c r="AN181">
        <v>6</v>
      </c>
      <c r="AO181">
        <v>3403206</v>
      </c>
      <c r="AP181">
        <v>0</v>
      </c>
      <c r="AQ181">
        <v>0</v>
      </c>
      <c r="AR181">
        <f t="shared" si="8"/>
        <v>2919</v>
      </c>
      <c r="AS181">
        <f t="shared" si="8"/>
        <v>790933557.28999996</v>
      </c>
      <c r="AT181">
        <v>2583</v>
      </c>
      <c r="AU181">
        <v>454241326</v>
      </c>
    </row>
    <row r="182" spans="1:47" ht="15.75" x14ac:dyDescent="0.25">
      <c r="A182" t="s">
        <v>59</v>
      </c>
      <c r="B182" s="2" t="s">
        <v>144</v>
      </c>
      <c r="C182" s="2" t="str">
        <f t="shared" si="5"/>
        <v>Pondicherry-PUDUCHERRY URBANUNION BANK OF INDIA</v>
      </c>
      <c r="D182" s="2" t="s">
        <v>118</v>
      </c>
      <c r="E182" s="2"/>
      <c r="F182" s="1">
        <v>9</v>
      </c>
      <c r="G182" s="1" t="s">
        <v>10</v>
      </c>
      <c r="H182">
        <v>1291</v>
      </c>
      <c r="I182">
        <v>179444501</v>
      </c>
      <c r="J182">
        <v>4783</v>
      </c>
      <c r="K182">
        <v>913785352</v>
      </c>
      <c r="L182">
        <v>3982</v>
      </c>
      <c r="M182">
        <v>797061651.89999998</v>
      </c>
      <c r="N182">
        <v>358</v>
      </c>
      <c r="O182">
        <v>53259300</v>
      </c>
      <c r="P182">
        <v>881</v>
      </c>
      <c r="Q182">
        <v>188752059.21000001</v>
      </c>
      <c r="R182">
        <f t="shared" si="6"/>
        <v>7313</v>
      </c>
      <c r="S182">
        <f t="shared" si="6"/>
        <v>1335241212.21</v>
      </c>
      <c r="T182">
        <v>499</v>
      </c>
      <c r="U182">
        <v>722379670.96000004</v>
      </c>
      <c r="V182">
        <v>17</v>
      </c>
      <c r="W182">
        <v>310113414.49000001</v>
      </c>
      <c r="X182">
        <v>5</v>
      </c>
      <c r="Y182">
        <v>109065000</v>
      </c>
      <c r="Z182">
        <v>0</v>
      </c>
      <c r="AA182">
        <v>0</v>
      </c>
      <c r="AB182">
        <v>0</v>
      </c>
      <c r="AC182">
        <v>0</v>
      </c>
      <c r="AD182">
        <f t="shared" si="7"/>
        <v>521</v>
      </c>
      <c r="AE182">
        <f t="shared" si="7"/>
        <v>1141558085.45</v>
      </c>
      <c r="AF182">
        <v>5</v>
      </c>
      <c r="AG182">
        <v>2197270</v>
      </c>
      <c r="AH182">
        <v>55</v>
      </c>
      <c r="AI182">
        <v>10822411</v>
      </c>
      <c r="AJ182">
        <v>5</v>
      </c>
      <c r="AK182">
        <v>5135725</v>
      </c>
      <c r="AL182">
        <v>0</v>
      </c>
      <c r="AM182">
        <v>0</v>
      </c>
      <c r="AN182">
        <v>5</v>
      </c>
      <c r="AO182">
        <v>2197270</v>
      </c>
      <c r="AP182">
        <v>0</v>
      </c>
      <c r="AQ182">
        <v>0</v>
      </c>
      <c r="AR182">
        <f t="shared" si="8"/>
        <v>7904</v>
      </c>
      <c r="AS182">
        <f t="shared" si="8"/>
        <v>2497151973.6599998</v>
      </c>
      <c r="AT182">
        <v>7304</v>
      </c>
      <c r="AU182">
        <v>1324084776.8299999</v>
      </c>
    </row>
    <row r="183" spans="1:47" ht="15.75" x14ac:dyDescent="0.25">
      <c r="A183" t="s">
        <v>59</v>
      </c>
      <c r="B183" s="2" t="s">
        <v>144</v>
      </c>
      <c r="C183" s="2" t="str">
        <f t="shared" si="5"/>
        <v>Pondicherry-PUDUCHERRY URBANUCO BANK</v>
      </c>
      <c r="D183" s="2" t="s">
        <v>118</v>
      </c>
      <c r="E183" s="2"/>
      <c r="F183" s="1">
        <v>10</v>
      </c>
      <c r="G183" s="1" t="s">
        <v>11</v>
      </c>
      <c r="H183">
        <v>18</v>
      </c>
      <c r="I183">
        <v>519000</v>
      </c>
      <c r="J183">
        <v>647</v>
      </c>
      <c r="K183">
        <v>57687500</v>
      </c>
      <c r="L183">
        <v>0</v>
      </c>
      <c r="M183">
        <v>0</v>
      </c>
      <c r="N183">
        <v>0</v>
      </c>
      <c r="O183">
        <v>0</v>
      </c>
      <c r="P183">
        <v>2</v>
      </c>
      <c r="Q183">
        <v>5500000</v>
      </c>
      <c r="R183">
        <f t="shared" si="6"/>
        <v>667</v>
      </c>
      <c r="S183">
        <f t="shared" si="6"/>
        <v>63706500</v>
      </c>
      <c r="T183">
        <v>6160</v>
      </c>
      <c r="U183">
        <v>1067172300</v>
      </c>
      <c r="V183">
        <v>130</v>
      </c>
      <c r="W183">
        <v>383723671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f t="shared" si="7"/>
        <v>6290</v>
      </c>
      <c r="AE183">
        <f t="shared" si="7"/>
        <v>1450895971</v>
      </c>
      <c r="AF183">
        <v>7</v>
      </c>
      <c r="AG183">
        <v>4024342</v>
      </c>
      <c r="AH183">
        <v>28</v>
      </c>
      <c r="AI183">
        <v>3823403.69</v>
      </c>
      <c r="AJ183">
        <v>29</v>
      </c>
      <c r="AK183">
        <v>29901874</v>
      </c>
      <c r="AL183">
        <v>0</v>
      </c>
      <c r="AM183">
        <v>0</v>
      </c>
      <c r="AN183">
        <v>7</v>
      </c>
      <c r="AO183">
        <v>4024342</v>
      </c>
      <c r="AP183">
        <v>3074</v>
      </c>
      <c r="AQ183">
        <v>481045991</v>
      </c>
      <c r="AR183">
        <f t="shared" si="8"/>
        <v>10102</v>
      </c>
      <c r="AS183">
        <f t="shared" si="8"/>
        <v>2037422423.6900001</v>
      </c>
      <c r="AT183">
        <v>3250</v>
      </c>
      <c r="AU183">
        <v>550408598.75999999</v>
      </c>
    </row>
    <row r="184" spans="1:47" ht="15.75" x14ac:dyDescent="0.25">
      <c r="A184" t="s">
        <v>59</v>
      </c>
      <c r="B184" s="2" t="s">
        <v>144</v>
      </c>
      <c r="C184" s="2" t="str">
        <f t="shared" si="5"/>
        <v>Pondicherry-PUDUCHERRY URBANSTATE BANK OF INDIA</v>
      </c>
      <c r="D184" s="2" t="s">
        <v>118</v>
      </c>
      <c r="E184" s="2"/>
      <c r="F184" s="1">
        <v>11</v>
      </c>
      <c r="G184" s="1" t="s">
        <v>12</v>
      </c>
      <c r="H184">
        <v>5836</v>
      </c>
      <c r="I184">
        <v>1206768492</v>
      </c>
      <c r="J184">
        <v>6</v>
      </c>
      <c r="K184">
        <v>6513000</v>
      </c>
      <c r="L184">
        <v>3</v>
      </c>
      <c r="M184">
        <v>1511529.95</v>
      </c>
      <c r="N184">
        <v>0</v>
      </c>
      <c r="O184">
        <v>0</v>
      </c>
      <c r="P184">
        <v>10</v>
      </c>
      <c r="Q184">
        <v>307928383.80000001</v>
      </c>
      <c r="R184">
        <f t="shared" si="6"/>
        <v>5852</v>
      </c>
      <c r="S184">
        <f t="shared" si="6"/>
        <v>1521209875.8</v>
      </c>
      <c r="T184">
        <v>347</v>
      </c>
      <c r="U184">
        <v>976682300.79999995</v>
      </c>
      <c r="V184">
        <v>94</v>
      </c>
      <c r="W184">
        <v>1232393157.1400001</v>
      </c>
      <c r="X184">
        <v>4</v>
      </c>
      <c r="Y184">
        <v>160501285</v>
      </c>
      <c r="Z184">
        <v>0</v>
      </c>
      <c r="AA184">
        <v>0</v>
      </c>
      <c r="AB184">
        <v>1</v>
      </c>
      <c r="AC184">
        <v>19450000</v>
      </c>
      <c r="AD184">
        <f t="shared" si="7"/>
        <v>446</v>
      </c>
      <c r="AE184">
        <f t="shared" si="7"/>
        <v>2389026742.9400001</v>
      </c>
      <c r="AF184">
        <v>11</v>
      </c>
      <c r="AG184">
        <v>4781117</v>
      </c>
      <c r="AH184">
        <v>205</v>
      </c>
      <c r="AI184">
        <v>34802909</v>
      </c>
      <c r="AJ184">
        <v>46</v>
      </c>
      <c r="AK184">
        <v>56484189.079999998</v>
      </c>
      <c r="AL184">
        <v>0</v>
      </c>
      <c r="AM184">
        <v>0</v>
      </c>
      <c r="AN184">
        <v>11</v>
      </c>
      <c r="AO184">
        <v>4781117</v>
      </c>
      <c r="AP184">
        <v>0</v>
      </c>
      <c r="AQ184">
        <v>0</v>
      </c>
      <c r="AR184">
        <f t="shared" si="8"/>
        <v>6571</v>
      </c>
      <c r="AS184">
        <f t="shared" si="8"/>
        <v>4011085950.8199997</v>
      </c>
      <c r="AT184">
        <v>3288</v>
      </c>
      <c r="AU184">
        <v>609045690.10000002</v>
      </c>
    </row>
    <row r="185" spans="1:47" ht="15.75" x14ac:dyDescent="0.25">
      <c r="A185" t="s">
        <v>59</v>
      </c>
      <c r="B185" s="2" t="s">
        <v>144</v>
      </c>
      <c r="C185" s="2" t="str">
        <f t="shared" si="5"/>
        <v>Pondicherry-PUDUCHERRY URBANPUNJAB AND SIND BANK</v>
      </c>
      <c r="D185" s="2" t="s">
        <v>118</v>
      </c>
      <c r="E185" s="2"/>
      <c r="F185" s="1">
        <v>12</v>
      </c>
      <c r="G185" s="1" t="s">
        <v>13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f t="shared" si="6"/>
        <v>0</v>
      </c>
      <c r="S185">
        <f t="shared" si="6"/>
        <v>0</v>
      </c>
      <c r="T185">
        <v>23</v>
      </c>
      <c r="U185">
        <v>18666603.620000001</v>
      </c>
      <c r="V185">
        <v>2</v>
      </c>
      <c r="W185">
        <v>14329254.5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f t="shared" si="7"/>
        <v>25</v>
      </c>
      <c r="AE185">
        <f t="shared" si="7"/>
        <v>32995858.120000001</v>
      </c>
      <c r="AF185">
        <v>0</v>
      </c>
      <c r="AG185">
        <v>0</v>
      </c>
      <c r="AH185">
        <v>1</v>
      </c>
      <c r="AI185">
        <v>234476</v>
      </c>
      <c r="AJ185">
        <v>1</v>
      </c>
      <c r="AK185">
        <v>2494693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f t="shared" si="8"/>
        <v>27</v>
      </c>
      <c r="AS185">
        <f t="shared" si="8"/>
        <v>35725027.120000005</v>
      </c>
      <c r="AT185">
        <v>22</v>
      </c>
      <c r="AU185">
        <v>3050269.46</v>
      </c>
    </row>
    <row r="186" spans="1:47" ht="15.75" x14ac:dyDescent="0.25">
      <c r="A186" t="s">
        <v>59</v>
      </c>
      <c r="B186" s="2" t="s">
        <v>144</v>
      </c>
      <c r="C186" s="2" t="str">
        <f t="shared" si="5"/>
        <v>Pondicherry-PUDUCHERRY URBANAXIS BANK</v>
      </c>
      <c r="D186" s="2" t="s">
        <v>119</v>
      </c>
      <c r="E186" s="2"/>
      <c r="F186" s="1">
        <v>13</v>
      </c>
      <c r="G186" s="1" t="s">
        <v>15</v>
      </c>
      <c r="H186">
        <v>531</v>
      </c>
      <c r="I186">
        <v>171777346.18000001</v>
      </c>
      <c r="J186">
        <v>978</v>
      </c>
      <c r="K186">
        <v>182807681</v>
      </c>
      <c r="L186">
        <v>47</v>
      </c>
      <c r="M186">
        <v>1962000</v>
      </c>
      <c r="N186">
        <v>0</v>
      </c>
      <c r="O186">
        <v>0</v>
      </c>
      <c r="P186">
        <v>9</v>
      </c>
      <c r="Q186">
        <v>334317649.13999999</v>
      </c>
      <c r="R186">
        <f t="shared" si="6"/>
        <v>1518</v>
      </c>
      <c r="S186">
        <f t="shared" si="6"/>
        <v>688902676.31999993</v>
      </c>
      <c r="T186">
        <v>155</v>
      </c>
      <c r="U186">
        <v>697224058.91999996</v>
      </c>
      <c r="V186">
        <v>67</v>
      </c>
      <c r="W186">
        <v>1508972409.1500001</v>
      </c>
      <c r="X186">
        <v>21</v>
      </c>
      <c r="Y186">
        <v>817087823.61000001</v>
      </c>
      <c r="Z186">
        <v>0</v>
      </c>
      <c r="AA186">
        <v>0</v>
      </c>
      <c r="AB186">
        <v>0</v>
      </c>
      <c r="AC186">
        <v>0</v>
      </c>
      <c r="AD186">
        <f t="shared" si="7"/>
        <v>243</v>
      </c>
      <c r="AE186">
        <f t="shared" si="7"/>
        <v>3023284291.6800003</v>
      </c>
      <c r="AF186">
        <v>3</v>
      </c>
      <c r="AG186">
        <v>1588944</v>
      </c>
      <c r="AH186">
        <v>1</v>
      </c>
      <c r="AI186">
        <v>1925000</v>
      </c>
      <c r="AJ186">
        <v>22</v>
      </c>
      <c r="AK186">
        <v>10239765</v>
      </c>
      <c r="AL186">
        <v>0</v>
      </c>
      <c r="AM186">
        <v>0</v>
      </c>
      <c r="AN186">
        <v>3</v>
      </c>
      <c r="AO186">
        <v>1588944</v>
      </c>
      <c r="AP186">
        <v>20</v>
      </c>
      <c r="AQ186">
        <v>880000</v>
      </c>
      <c r="AR186">
        <f t="shared" si="8"/>
        <v>1810</v>
      </c>
      <c r="AS186">
        <f t="shared" si="8"/>
        <v>3728409621</v>
      </c>
      <c r="AT186">
        <v>1015</v>
      </c>
      <c r="AU186">
        <v>253770170.96000001</v>
      </c>
    </row>
    <row r="187" spans="1:47" ht="15.75" x14ac:dyDescent="0.25">
      <c r="A187" t="s">
        <v>59</v>
      </c>
      <c r="B187" s="2" t="s">
        <v>144</v>
      </c>
      <c r="C187" s="2" t="str">
        <f t="shared" si="5"/>
        <v>Pondicherry-PUDUCHERRY URBANCITY UNION BANK</v>
      </c>
      <c r="D187" s="2" t="s">
        <v>119</v>
      </c>
      <c r="E187" s="2"/>
      <c r="F187" s="1">
        <v>14</v>
      </c>
      <c r="G187" s="1" t="s">
        <v>16</v>
      </c>
      <c r="H187">
        <v>5379</v>
      </c>
      <c r="I187">
        <v>503692550</v>
      </c>
      <c r="J187">
        <v>1</v>
      </c>
      <c r="K187">
        <v>90000</v>
      </c>
      <c r="L187">
        <v>0</v>
      </c>
      <c r="M187">
        <v>0</v>
      </c>
      <c r="N187">
        <v>0</v>
      </c>
      <c r="O187">
        <v>0</v>
      </c>
      <c r="P187">
        <v>2</v>
      </c>
      <c r="Q187">
        <v>5015000</v>
      </c>
      <c r="R187">
        <f t="shared" si="6"/>
        <v>5382</v>
      </c>
      <c r="S187">
        <f t="shared" si="6"/>
        <v>508797550</v>
      </c>
      <c r="T187">
        <v>22</v>
      </c>
      <c r="U187">
        <v>74192000</v>
      </c>
      <c r="V187">
        <v>14</v>
      </c>
      <c r="W187">
        <v>50490650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f t="shared" si="7"/>
        <v>36</v>
      </c>
      <c r="AE187">
        <f t="shared" si="7"/>
        <v>124682650</v>
      </c>
      <c r="AF187">
        <v>5</v>
      </c>
      <c r="AG187">
        <v>2155730</v>
      </c>
      <c r="AH187">
        <v>0</v>
      </c>
      <c r="AI187">
        <v>0</v>
      </c>
      <c r="AJ187">
        <v>3</v>
      </c>
      <c r="AK187">
        <v>2100001</v>
      </c>
      <c r="AL187">
        <v>0</v>
      </c>
      <c r="AM187">
        <v>0</v>
      </c>
      <c r="AN187">
        <v>5</v>
      </c>
      <c r="AO187">
        <v>2155730</v>
      </c>
      <c r="AP187">
        <v>3</v>
      </c>
      <c r="AQ187">
        <v>59000</v>
      </c>
      <c r="AR187">
        <f t="shared" si="8"/>
        <v>5434</v>
      </c>
      <c r="AS187">
        <f t="shared" si="8"/>
        <v>639950661</v>
      </c>
      <c r="AT187">
        <v>4337</v>
      </c>
      <c r="AU187">
        <v>408123650</v>
      </c>
    </row>
    <row r="188" spans="1:47" ht="15.75" x14ac:dyDescent="0.25">
      <c r="A188" t="s">
        <v>59</v>
      </c>
      <c r="B188" s="2" t="s">
        <v>144</v>
      </c>
      <c r="C188" s="2" t="str">
        <f t="shared" si="5"/>
        <v>Pondicherry-PUDUCHERRY URBANFEDERAL BANK</v>
      </c>
      <c r="D188" s="2" t="s">
        <v>119</v>
      </c>
      <c r="E188" s="2"/>
      <c r="F188" s="1">
        <v>15</v>
      </c>
      <c r="G188" s="1" t="s">
        <v>17</v>
      </c>
      <c r="H188">
        <v>1948</v>
      </c>
      <c r="I188">
        <v>623611167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3</v>
      </c>
      <c r="Q188">
        <v>2317342</v>
      </c>
      <c r="R188">
        <f t="shared" si="6"/>
        <v>1951</v>
      </c>
      <c r="S188">
        <f t="shared" si="6"/>
        <v>625928509</v>
      </c>
      <c r="T188">
        <v>53</v>
      </c>
      <c r="U188">
        <v>309453311.13</v>
      </c>
      <c r="V188">
        <v>11</v>
      </c>
      <c r="W188">
        <v>164100064.5</v>
      </c>
      <c r="X188">
        <v>4</v>
      </c>
      <c r="Y188">
        <v>158800000</v>
      </c>
      <c r="Z188">
        <v>1</v>
      </c>
      <c r="AA188">
        <v>378018.92</v>
      </c>
      <c r="AB188">
        <v>0</v>
      </c>
      <c r="AC188">
        <v>0</v>
      </c>
      <c r="AD188">
        <f t="shared" si="7"/>
        <v>69</v>
      </c>
      <c r="AE188">
        <f t="shared" si="7"/>
        <v>632731394.54999995</v>
      </c>
      <c r="AF188">
        <v>3</v>
      </c>
      <c r="AG188">
        <v>1676166</v>
      </c>
      <c r="AH188">
        <v>1</v>
      </c>
      <c r="AI188">
        <v>75000</v>
      </c>
      <c r="AJ188">
        <v>1</v>
      </c>
      <c r="AK188">
        <v>1780000</v>
      </c>
      <c r="AL188">
        <v>0</v>
      </c>
      <c r="AM188">
        <v>0</v>
      </c>
      <c r="AN188">
        <v>3</v>
      </c>
      <c r="AO188">
        <v>1676166</v>
      </c>
      <c r="AP188">
        <v>0</v>
      </c>
      <c r="AQ188">
        <v>0</v>
      </c>
      <c r="AR188">
        <f t="shared" si="8"/>
        <v>2028</v>
      </c>
      <c r="AS188">
        <f t="shared" si="8"/>
        <v>1263867235.55</v>
      </c>
      <c r="AT188">
        <v>825</v>
      </c>
      <c r="AU188">
        <v>262941394</v>
      </c>
    </row>
    <row r="189" spans="1:47" ht="15.75" x14ac:dyDescent="0.25">
      <c r="A189" t="s">
        <v>59</v>
      </c>
      <c r="B189" s="2" t="s">
        <v>144</v>
      </c>
      <c r="C189" s="2" t="str">
        <f t="shared" si="5"/>
        <v>Pondicherry-PUDUCHERRY URBANHDFC BANK</v>
      </c>
      <c r="D189" s="2" t="s">
        <v>119</v>
      </c>
      <c r="E189" s="2"/>
      <c r="F189" s="1">
        <v>16</v>
      </c>
      <c r="G189" s="1" t="s">
        <v>18</v>
      </c>
      <c r="H189">
        <v>13</v>
      </c>
      <c r="I189">
        <v>46442800</v>
      </c>
      <c r="J189">
        <v>170</v>
      </c>
      <c r="K189">
        <v>131581664</v>
      </c>
      <c r="L189">
        <v>12</v>
      </c>
      <c r="M189">
        <v>36623000</v>
      </c>
      <c r="N189">
        <v>0</v>
      </c>
      <c r="O189">
        <v>0</v>
      </c>
      <c r="P189">
        <v>3</v>
      </c>
      <c r="Q189">
        <v>29987484</v>
      </c>
      <c r="R189">
        <f t="shared" si="6"/>
        <v>186</v>
      </c>
      <c r="S189">
        <f t="shared" si="6"/>
        <v>208011948</v>
      </c>
      <c r="T189">
        <v>97</v>
      </c>
      <c r="U189">
        <v>383802423</v>
      </c>
      <c r="V189">
        <v>61</v>
      </c>
      <c r="W189">
        <v>866221282</v>
      </c>
      <c r="X189">
        <v>31</v>
      </c>
      <c r="Y189">
        <v>1249219144</v>
      </c>
      <c r="Z189">
        <v>0</v>
      </c>
      <c r="AA189">
        <v>0</v>
      </c>
      <c r="AB189">
        <v>0</v>
      </c>
      <c r="AC189">
        <v>0</v>
      </c>
      <c r="AD189">
        <f t="shared" si="7"/>
        <v>189</v>
      </c>
      <c r="AE189">
        <f t="shared" si="7"/>
        <v>2499242849</v>
      </c>
      <c r="AF189">
        <v>6</v>
      </c>
      <c r="AG189">
        <v>3527448</v>
      </c>
      <c r="AH189">
        <v>1</v>
      </c>
      <c r="AI189">
        <v>91500</v>
      </c>
      <c r="AJ189">
        <v>156</v>
      </c>
      <c r="AK189">
        <v>66033787</v>
      </c>
      <c r="AL189">
        <v>0</v>
      </c>
      <c r="AM189">
        <v>0</v>
      </c>
      <c r="AN189">
        <v>6</v>
      </c>
      <c r="AO189">
        <v>3527448</v>
      </c>
      <c r="AP189">
        <v>618</v>
      </c>
      <c r="AQ189">
        <v>37167148</v>
      </c>
      <c r="AR189">
        <f t="shared" si="8"/>
        <v>1162</v>
      </c>
      <c r="AS189">
        <f t="shared" si="8"/>
        <v>2817602128</v>
      </c>
      <c r="AT189">
        <v>772</v>
      </c>
      <c r="AU189">
        <v>89702793</v>
      </c>
    </row>
    <row r="190" spans="1:47" ht="15.75" x14ac:dyDescent="0.25">
      <c r="A190" t="s">
        <v>59</v>
      </c>
      <c r="B190" s="2" t="s">
        <v>144</v>
      </c>
      <c r="C190" s="2" t="str">
        <f t="shared" si="5"/>
        <v>Pondicherry-PUDUCHERRY URBANICICI BANK</v>
      </c>
      <c r="D190" s="2" t="s">
        <v>119</v>
      </c>
      <c r="E190" s="2"/>
      <c r="F190" s="1">
        <v>17</v>
      </c>
      <c r="G190" s="1" t="s">
        <v>19</v>
      </c>
      <c r="H190">
        <v>5</v>
      </c>
      <c r="I190">
        <v>82768.92</v>
      </c>
      <c r="J190">
        <v>487</v>
      </c>
      <c r="K190">
        <v>168816767.83000001</v>
      </c>
      <c r="L190">
        <v>442</v>
      </c>
      <c r="M190">
        <v>152852509.31</v>
      </c>
      <c r="N190">
        <v>0</v>
      </c>
      <c r="O190">
        <v>0</v>
      </c>
      <c r="P190">
        <v>1</v>
      </c>
      <c r="Q190">
        <v>30000000</v>
      </c>
      <c r="R190">
        <f t="shared" si="6"/>
        <v>493</v>
      </c>
      <c r="S190">
        <f t="shared" si="6"/>
        <v>198899536.75</v>
      </c>
      <c r="T190">
        <v>72</v>
      </c>
      <c r="U190">
        <v>242444184.44</v>
      </c>
      <c r="V190">
        <v>13</v>
      </c>
      <c r="W190">
        <v>243480000</v>
      </c>
      <c r="X190">
        <v>28</v>
      </c>
      <c r="Y190">
        <v>339011851.06</v>
      </c>
      <c r="Z190">
        <v>0</v>
      </c>
      <c r="AA190">
        <v>0</v>
      </c>
      <c r="AB190">
        <v>0</v>
      </c>
      <c r="AC190">
        <v>0</v>
      </c>
      <c r="AD190">
        <f t="shared" si="7"/>
        <v>113</v>
      </c>
      <c r="AE190">
        <f t="shared" si="7"/>
        <v>824936035.5</v>
      </c>
      <c r="AF190">
        <v>6</v>
      </c>
      <c r="AG190">
        <v>3358836</v>
      </c>
      <c r="AH190">
        <v>3</v>
      </c>
      <c r="AI190">
        <v>4513397</v>
      </c>
      <c r="AJ190">
        <v>3</v>
      </c>
      <c r="AK190">
        <v>4426168.9000000004</v>
      </c>
      <c r="AL190">
        <v>0</v>
      </c>
      <c r="AM190">
        <v>0</v>
      </c>
      <c r="AN190">
        <v>6</v>
      </c>
      <c r="AO190">
        <v>3358836</v>
      </c>
      <c r="AP190">
        <v>0</v>
      </c>
      <c r="AQ190">
        <v>0</v>
      </c>
      <c r="AR190">
        <f t="shared" si="8"/>
        <v>624</v>
      </c>
      <c r="AS190">
        <f t="shared" si="8"/>
        <v>1039492810.15</v>
      </c>
      <c r="AT190">
        <v>226</v>
      </c>
      <c r="AU190">
        <v>73368285.299999997</v>
      </c>
    </row>
    <row r="191" spans="1:47" ht="15.75" x14ac:dyDescent="0.25">
      <c r="A191" t="s">
        <v>59</v>
      </c>
      <c r="B191" s="2" t="s">
        <v>144</v>
      </c>
      <c r="C191" s="2" t="str">
        <f t="shared" si="5"/>
        <v>Pondicherry-PUDUCHERRY URBANIDBI BANK</v>
      </c>
      <c r="D191" s="2" t="s">
        <v>119</v>
      </c>
      <c r="E191" s="2"/>
      <c r="F191" s="1">
        <v>18</v>
      </c>
      <c r="G191" s="1" t="s">
        <v>20</v>
      </c>
      <c r="H191">
        <v>1037</v>
      </c>
      <c r="I191">
        <v>316673000</v>
      </c>
      <c r="J191">
        <v>362</v>
      </c>
      <c r="K191">
        <v>113950000</v>
      </c>
      <c r="L191">
        <v>44</v>
      </c>
      <c r="M191">
        <v>15525000</v>
      </c>
      <c r="N191">
        <v>0</v>
      </c>
      <c r="O191">
        <v>0</v>
      </c>
      <c r="P191">
        <v>2</v>
      </c>
      <c r="Q191">
        <v>618167.6</v>
      </c>
      <c r="R191">
        <f t="shared" si="6"/>
        <v>1401</v>
      </c>
      <c r="S191">
        <f t="shared" si="6"/>
        <v>431241167.60000002</v>
      </c>
      <c r="T191">
        <v>29</v>
      </c>
      <c r="U191">
        <v>24230756.239999998</v>
      </c>
      <c r="V191">
        <v>4</v>
      </c>
      <c r="W191">
        <v>54140000</v>
      </c>
      <c r="X191">
        <v>0</v>
      </c>
      <c r="Y191">
        <v>0</v>
      </c>
      <c r="Z191">
        <v>1</v>
      </c>
      <c r="AA191">
        <v>140722830.59999999</v>
      </c>
      <c r="AB191">
        <v>0</v>
      </c>
      <c r="AC191">
        <v>0</v>
      </c>
      <c r="AD191">
        <f t="shared" si="7"/>
        <v>34</v>
      </c>
      <c r="AE191">
        <f t="shared" si="7"/>
        <v>219093586.83999997</v>
      </c>
      <c r="AF191">
        <v>1</v>
      </c>
      <c r="AG191">
        <v>425526</v>
      </c>
      <c r="AH191">
        <v>4</v>
      </c>
      <c r="AI191">
        <v>928000</v>
      </c>
      <c r="AJ191">
        <v>1</v>
      </c>
      <c r="AK191">
        <v>468500</v>
      </c>
      <c r="AL191">
        <v>0</v>
      </c>
      <c r="AM191">
        <v>0</v>
      </c>
      <c r="AN191">
        <v>1</v>
      </c>
      <c r="AO191">
        <v>425526</v>
      </c>
      <c r="AP191">
        <v>0</v>
      </c>
      <c r="AQ191">
        <v>0</v>
      </c>
      <c r="AR191">
        <f t="shared" si="8"/>
        <v>1442</v>
      </c>
      <c r="AS191">
        <f t="shared" si="8"/>
        <v>652582306.44000006</v>
      </c>
      <c r="AT191">
        <v>1336</v>
      </c>
      <c r="AU191">
        <v>401356529.81</v>
      </c>
    </row>
    <row r="192" spans="1:47" ht="15.75" x14ac:dyDescent="0.25">
      <c r="A192" t="s">
        <v>59</v>
      </c>
      <c r="B192" s="2" t="s">
        <v>144</v>
      </c>
      <c r="C192" s="2" t="str">
        <f t="shared" si="5"/>
        <v>Pondicherry-PUDUCHERRY URBANIDFC FIRST BANK</v>
      </c>
      <c r="D192" s="2" t="s">
        <v>119</v>
      </c>
      <c r="E192" s="2"/>
      <c r="F192" s="1">
        <v>19</v>
      </c>
      <c r="G192" s="1" t="s">
        <v>21</v>
      </c>
      <c r="H192">
        <v>275</v>
      </c>
      <c r="I192">
        <v>136690863.09999999</v>
      </c>
      <c r="J192">
        <v>16866</v>
      </c>
      <c r="K192">
        <v>1253531184</v>
      </c>
      <c r="L192">
        <v>16438</v>
      </c>
      <c r="M192">
        <v>1217806184</v>
      </c>
      <c r="N192">
        <v>0</v>
      </c>
      <c r="O192">
        <v>0</v>
      </c>
      <c r="P192">
        <v>0</v>
      </c>
      <c r="Q192">
        <v>0</v>
      </c>
      <c r="R192">
        <f t="shared" si="6"/>
        <v>17141</v>
      </c>
      <c r="S192">
        <f t="shared" si="6"/>
        <v>1390222047.0999999</v>
      </c>
      <c r="T192">
        <v>401</v>
      </c>
      <c r="U192">
        <v>353787177</v>
      </c>
      <c r="V192">
        <v>41</v>
      </c>
      <c r="W192">
        <v>151746219</v>
      </c>
      <c r="X192">
        <v>20</v>
      </c>
      <c r="Y192">
        <v>29530000</v>
      </c>
      <c r="Z192">
        <v>0</v>
      </c>
      <c r="AA192">
        <v>0</v>
      </c>
      <c r="AB192">
        <v>0</v>
      </c>
      <c r="AC192">
        <v>0</v>
      </c>
      <c r="AD192">
        <f t="shared" si="7"/>
        <v>462</v>
      </c>
      <c r="AE192">
        <f t="shared" si="7"/>
        <v>535063396</v>
      </c>
      <c r="AF192">
        <v>1</v>
      </c>
      <c r="AG192">
        <v>408088</v>
      </c>
      <c r="AH192">
        <v>0</v>
      </c>
      <c r="AI192">
        <v>0</v>
      </c>
      <c r="AJ192">
        <v>774</v>
      </c>
      <c r="AK192">
        <v>46559000</v>
      </c>
      <c r="AL192">
        <v>249</v>
      </c>
      <c r="AM192">
        <v>9615000</v>
      </c>
      <c r="AN192">
        <v>1</v>
      </c>
      <c r="AO192">
        <v>408088</v>
      </c>
      <c r="AP192">
        <v>0</v>
      </c>
      <c r="AQ192">
        <v>0</v>
      </c>
      <c r="AR192">
        <f t="shared" si="8"/>
        <v>18628</v>
      </c>
      <c r="AS192">
        <f t="shared" si="8"/>
        <v>1982275619.0999999</v>
      </c>
      <c r="AT192">
        <v>17480</v>
      </c>
      <c r="AU192">
        <v>1222409768</v>
      </c>
    </row>
    <row r="193" spans="1:47" ht="15.75" x14ac:dyDescent="0.25">
      <c r="A193" t="s">
        <v>59</v>
      </c>
      <c r="B193" s="2" t="s">
        <v>144</v>
      </c>
      <c r="C193" s="2" t="str">
        <f t="shared" si="5"/>
        <v>Pondicherry-PUDUCHERRY URBANKARUR VYSYA BANK</v>
      </c>
      <c r="D193" s="2" t="s">
        <v>119</v>
      </c>
      <c r="E193" s="2"/>
      <c r="F193" s="1">
        <v>20</v>
      </c>
      <c r="G193" s="1" t="s">
        <v>22</v>
      </c>
      <c r="H193">
        <v>2708</v>
      </c>
      <c r="I193">
        <v>609697750</v>
      </c>
      <c r="J193">
        <v>569</v>
      </c>
      <c r="K193">
        <v>126134800</v>
      </c>
      <c r="L193">
        <v>1</v>
      </c>
      <c r="M193">
        <v>28000</v>
      </c>
      <c r="N193">
        <v>0</v>
      </c>
      <c r="O193">
        <v>0</v>
      </c>
      <c r="P193">
        <v>0</v>
      </c>
      <c r="Q193">
        <v>0</v>
      </c>
      <c r="R193">
        <f t="shared" si="6"/>
        <v>3277</v>
      </c>
      <c r="S193">
        <f t="shared" si="6"/>
        <v>735832550</v>
      </c>
      <c r="T193">
        <v>7</v>
      </c>
      <c r="U193">
        <v>16095000</v>
      </c>
      <c r="V193">
        <v>10</v>
      </c>
      <c r="W193">
        <v>213248868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f t="shared" si="7"/>
        <v>17</v>
      </c>
      <c r="AE193">
        <f t="shared" si="7"/>
        <v>229343868</v>
      </c>
      <c r="AF193">
        <v>4</v>
      </c>
      <c r="AG193">
        <v>2092524</v>
      </c>
      <c r="AH193">
        <v>1</v>
      </c>
      <c r="AI193">
        <v>91000</v>
      </c>
      <c r="AJ193">
        <v>0</v>
      </c>
      <c r="AK193">
        <v>0</v>
      </c>
      <c r="AL193">
        <v>0</v>
      </c>
      <c r="AM193">
        <v>0</v>
      </c>
      <c r="AN193">
        <v>4</v>
      </c>
      <c r="AO193">
        <v>2092524</v>
      </c>
      <c r="AP193">
        <v>0</v>
      </c>
      <c r="AQ193">
        <v>0</v>
      </c>
      <c r="AR193">
        <f t="shared" si="8"/>
        <v>3303</v>
      </c>
      <c r="AS193">
        <f t="shared" si="8"/>
        <v>969452466</v>
      </c>
      <c r="AT193">
        <v>2617</v>
      </c>
      <c r="AU193">
        <v>459128050</v>
      </c>
    </row>
    <row r="194" spans="1:47" ht="15.75" x14ac:dyDescent="0.25">
      <c r="A194" t="s">
        <v>59</v>
      </c>
      <c r="B194" s="2" t="s">
        <v>144</v>
      </c>
      <c r="C194" s="2" t="str">
        <f t="shared" si="5"/>
        <v>Pondicherry-PUDUCHERRY URBANKOTAK MAHINDRA BANK</v>
      </c>
      <c r="D194" s="2" t="s">
        <v>119</v>
      </c>
      <c r="E194" s="2"/>
      <c r="F194" s="1">
        <v>21</v>
      </c>
      <c r="G194" s="1" t="s">
        <v>23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f t="shared" si="6"/>
        <v>0</v>
      </c>
      <c r="S194">
        <f t="shared" si="6"/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f t="shared" si="7"/>
        <v>0</v>
      </c>
      <c r="AE194">
        <f t="shared" si="7"/>
        <v>0</v>
      </c>
      <c r="AF194">
        <v>2</v>
      </c>
      <c r="AG194">
        <v>1196492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2</v>
      </c>
      <c r="AO194">
        <v>1196492</v>
      </c>
      <c r="AP194">
        <v>0</v>
      </c>
      <c r="AQ194">
        <v>0</v>
      </c>
      <c r="AR194">
        <f t="shared" si="8"/>
        <v>4</v>
      </c>
      <c r="AS194">
        <f t="shared" si="8"/>
        <v>2392984</v>
      </c>
      <c r="AT194">
        <v>0</v>
      </c>
      <c r="AU194">
        <v>0</v>
      </c>
    </row>
    <row r="195" spans="1:47" ht="15.75" x14ac:dyDescent="0.25">
      <c r="A195" t="s">
        <v>59</v>
      </c>
      <c r="B195" s="2" t="s">
        <v>144</v>
      </c>
      <c r="C195" s="2" t="str">
        <f t="shared" ref="C195:C258" si="9">A195&amp;"-"&amp;B195&amp;G195</f>
        <v>Pondicherry-PUDUCHERRY URBANDBS BANK INDIA (E-LVB)</v>
      </c>
      <c r="D195" s="2" t="s">
        <v>119</v>
      </c>
      <c r="E195" s="2"/>
      <c r="F195" s="1">
        <v>22</v>
      </c>
      <c r="G195" s="1" t="s">
        <v>24</v>
      </c>
      <c r="H195">
        <v>1070</v>
      </c>
      <c r="I195">
        <v>230683268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f t="shared" si="6"/>
        <v>1070</v>
      </c>
      <c r="S195">
        <f t="shared" si="6"/>
        <v>230683268</v>
      </c>
      <c r="T195">
        <v>4</v>
      </c>
      <c r="U195">
        <v>30053534</v>
      </c>
      <c r="V195">
        <v>14</v>
      </c>
      <c r="W195">
        <v>183982415</v>
      </c>
      <c r="X195">
        <v>1</v>
      </c>
      <c r="Y195">
        <v>143330000</v>
      </c>
      <c r="Z195">
        <v>0</v>
      </c>
      <c r="AA195">
        <v>0</v>
      </c>
      <c r="AB195">
        <v>0</v>
      </c>
      <c r="AC195">
        <v>0</v>
      </c>
      <c r="AD195">
        <f t="shared" si="7"/>
        <v>19</v>
      </c>
      <c r="AE195">
        <f t="shared" si="7"/>
        <v>357365949</v>
      </c>
      <c r="AF195">
        <v>1</v>
      </c>
      <c r="AG195">
        <v>546894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1</v>
      </c>
      <c r="AO195">
        <v>546894</v>
      </c>
      <c r="AP195">
        <v>0</v>
      </c>
      <c r="AQ195">
        <v>0</v>
      </c>
      <c r="AR195">
        <f t="shared" si="8"/>
        <v>1091</v>
      </c>
      <c r="AS195">
        <f t="shared" si="8"/>
        <v>589143005</v>
      </c>
      <c r="AT195">
        <v>851</v>
      </c>
      <c r="AU195">
        <v>158624164</v>
      </c>
    </row>
    <row r="196" spans="1:47" ht="15.75" x14ac:dyDescent="0.25">
      <c r="A196" t="s">
        <v>59</v>
      </c>
      <c r="B196" s="2" t="s">
        <v>144</v>
      </c>
      <c r="C196" s="2" t="str">
        <f t="shared" si="9"/>
        <v>Pondicherry-PUDUCHERRY URBANRBL BANK</v>
      </c>
      <c r="D196" s="2" t="s">
        <v>119</v>
      </c>
      <c r="E196" s="2"/>
      <c r="F196" s="1">
        <v>23</v>
      </c>
      <c r="G196" s="1" t="s">
        <v>25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f t="shared" si="6"/>
        <v>0</v>
      </c>
      <c r="S196">
        <f t="shared" si="6"/>
        <v>0</v>
      </c>
      <c r="T196">
        <v>1</v>
      </c>
      <c r="U196">
        <v>3283513.17</v>
      </c>
      <c r="V196">
        <v>3</v>
      </c>
      <c r="W196">
        <v>20282368.539999999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f t="shared" si="7"/>
        <v>4</v>
      </c>
      <c r="AE196">
        <f t="shared" si="7"/>
        <v>23565881.710000001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f t="shared" si="8"/>
        <v>4</v>
      </c>
      <c r="AS196">
        <f t="shared" si="8"/>
        <v>23565881.710000001</v>
      </c>
      <c r="AT196">
        <v>0</v>
      </c>
      <c r="AU196">
        <v>0</v>
      </c>
    </row>
    <row r="197" spans="1:47" ht="15.75" x14ac:dyDescent="0.25">
      <c r="A197" t="s">
        <v>59</v>
      </c>
      <c r="B197" s="2" t="s">
        <v>144</v>
      </c>
      <c r="C197" s="2" t="str">
        <f t="shared" si="9"/>
        <v>Pondicherry-PUDUCHERRY URBANSOUTH INDIAN BANK</v>
      </c>
      <c r="D197" s="2" t="s">
        <v>119</v>
      </c>
      <c r="E197" s="2"/>
      <c r="F197" s="1">
        <v>24</v>
      </c>
      <c r="G197" s="1" t="s">
        <v>26</v>
      </c>
      <c r="H197">
        <v>3685</v>
      </c>
      <c r="I197">
        <v>663667905</v>
      </c>
      <c r="J197">
        <v>0</v>
      </c>
      <c r="K197">
        <v>0</v>
      </c>
      <c r="L197">
        <v>3685</v>
      </c>
      <c r="M197">
        <v>663667905</v>
      </c>
      <c r="N197">
        <v>1</v>
      </c>
      <c r="O197">
        <v>7035595</v>
      </c>
      <c r="P197">
        <v>0</v>
      </c>
      <c r="Q197">
        <v>0</v>
      </c>
      <c r="R197">
        <f t="shared" si="6"/>
        <v>3686</v>
      </c>
      <c r="S197">
        <f t="shared" si="6"/>
        <v>670703500</v>
      </c>
      <c r="T197">
        <v>3</v>
      </c>
      <c r="U197">
        <v>7702563</v>
      </c>
      <c r="V197">
        <v>4</v>
      </c>
      <c r="W197">
        <v>20366563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f t="shared" si="7"/>
        <v>7</v>
      </c>
      <c r="AE197">
        <f t="shared" si="7"/>
        <v>28069126</v>
      </c>
      <c r="AF197">
        <v>3</v>
      </c>
      <c r="AG197">
        <v>1351944</v>
      </c>
      <c r="AH197">
        <v>1</v>
      </c>
      <c r="AI197">
        <v>464713.64</v>
      </c>
      <c r="AJ197">
        <v>6</v>
      </c>
      <c r="AK197">
        <v>14100217</v>
      </c>
      <c r="AL197">
        <v>0</v>
      </c>
      <c r="AM197">
        <v>0</v>
      </c>
      <c r="AN197">
        <v>0</v>
      </c>
      <c r="AO197">
        <v>0</v>
      </c>
      <c r="AP197">
        <v>2</v>
      </c>
      <c r="AQ197">
        <v>16071576</v>
      </c>
      <c r="AR197">
        <f t="shared" si="8"/>
        <v>3705</v>
      </c>
      <c r="AS197">
        <f t="shared" si="8"/>
        <v>730761076.63999999</v>
      </c>
      <c r="AT197">
        <v>0</v>
      </c>
      <c r="AU197">
        <v>0</v>
      </c>
    </row>
    <row r="198" spans="1:47" ht="15.75" x14ac:dyDescent="0.25">
      <c r="A198" t="s">
        <v>59</v>
      </c>
      <c r="B198" s="2" t="s">
        <v>144</v>
      </c>
      <c r="C198" s="2" t="str">
        <f t="shared" si="9"/>
        <v>Pondicherry-PUDUCHERRY URBANTAMILNAD MERCANTILE BANK</v>
      </c>
      <c r="D198" s="2" t="s">
        <v>119</v>
      </c>
      <c r="E198" s="2"/>
      <c r="F198" s="1">
        <v>25</v>
      </c>
      <c r="G198" s="1" t="s">
        <v>27</v>
      </c>
      <c r="H198">
        <v>0</v>
      </c>
      <c r="I198">
        <v>0</v>
      </c>
      <c r="J198">
        <v>369</v>
      </c>
      <c r="K198">
        <v>25648900</v>
      </c>
      <c r="L198">
        <v>369</v>
      </c>
      <c r="M198">
        <v>25648900</v>
      </c>
      <c r="N198">
        <v>0</v>
      </c>
      <c r="O198">
        <v>0</v>
      </c>
      <c r="P198">
        <v>1</v>
      </c>
      <c r="Q198">
        <v>2541</v>
      </c>
      <c r="R198">
        <f t="shared" si="6"/>
        <v>370</v>
      </c>
      <c r="S198">
        <f t="shared" si="6"/>
        <v>25651441</v>
      </c>
      <c r="T198">
        <v>77</v>
      </c>
      <c r="U198">
        <v>319395503.79000002</v>
      </c>
      <c r="V198">
        <v>17</v>
      </c>
      <c r="W198">
        <v>154543600</v>
      </c>
      <c r="X198">
        <v>7</v>
      </c>
      <c r="Y198">
        <v>223548000</v>
      </c>
      <c r="Z198">
        <v>0</v>
      </c>
      <c r="AA198">
        <v>0</v>
      </c>
      <c r="AB198">
        <v>0</v>
      </c>
      <c r="AC198">
        <v>0</v>
      </c>
      <c r="AD198">
        <f t="shared" si="7"/>
        <v>101</v>
      </c>
      <c r="AE198">
        <f t="shared" si="7"/>
        <v>697487103.78999996</v>
      </c>
      <c r="AF198">
        <v>1</v>
      </c>
      <c r="AG198">
        <v>593191</v>
      </c>
      <c r="AH198">
        <v>3</v>
      </c>
      <c r="AI198">
        <v>750000</v>
      </c>
      <c r="AJ198">
        <v>2</v>
      </c>
      <c r="AK198">
        <v>2900000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f t="shared" si="8"/>
        <v>477</v>
      </c>
      <c r="AS198">
        <f t="shared" si="8"/>
        <v>727381735.78999996</v>
      </c>
      <c r="AT198">
        <v>231</v>
      </c>
      <c r="AU198">
        <v>16857067</v>
      </c>
    </row>
    <row r="199" spans="1:47" ht="15.75" x14ac:dyDescent="0.25">
      <c r="A199" t="s">
        <v>59</v>
      </c>
      <c r="B199" s="2" t="s">
        <v>144</v>
      </c>
      <c r="C199" s="2" t="str">
        <f t="shared" si="9"/>
        <v>Pondicherry-PUDUCHERRY URBANBANDHAN BANK</v>
      </c>
      <c r="D199" s="2" t="s">
        <v>119</v>
      </c>
      <c r="E199" s="2"/>
      <c r="F199" s="1">
        <v>26</v>
      </c>
      <c r="G199" s="1" t="s">
        <v>28</v>
      </c>
      <c r="H199">
        <v>0</v>
      </c>
      <c r="I199">
        <v>0</v>
      </c>
      <c r="J199">
        <v>18</v>
      </c>
      <c r="K199">
        <v>2065000</v>
      </c>
      <c r="L199">
        <v>18</v>
      </c>
      <c r="M199">
        <v>2065000</v>
      </c>
      <c r="N199">
        <v>2</v>
      </c>
      <c r="O199">
        <v>130000</v>
      </c>
      <c r="P199">
        <v>106</v>
      </c>
      <c r="Q199">
        <v>5365000</v>
      </c>
      <c r="R199">
        <f t="shared" si="6"/>
        <v>126</v>
      </c>
      <c r="S199">
        <f t="shared" si="6"/>
        <v>7560000</v>
      </c>
      <c r="T199">
        <v>244</v>
      </c>
      <c r="U199">
        <v>65214000</v>
      </c>
      <c r="V199">
        <v>4</v>
      </c>
      <c r="W199">
        <v>16801000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f t="shared" si="7"/>
        <v>248</v>
      </c>
      <c r="AE199">
        <f t="shared" si="7"/>
        <v>82015000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3220</v>
      </c>
      <c r="AQ199">
        <v>172650000</v>
      </c>
      <c r="AR199">
        <f t="shared" si="8"/>
        <v>3594</v>
      </c>
      <c r="AS199">
        <f t="shared" si="8"/>
        <v>262225000</v>
      </c>
      <c r="AT199">
        <v>2749</v>
      </c>
      <c r="AU199">
        <v>182675000</v>
      </c>
    </row>
    <row r="200" spans="1:47" ht="15.75" x14ac:dyDescent="0.25">
      <c r="A200" t="s">
        <v>59</v>
      </c>
      <c r="B200" s="2" t="s">
        <v>144</v>
      </c>
      <c r="C200" s="2" t="str">
        <f t="shared" si="9"/>
        <v>Pondicherry-PUDUCHERRY URBANCSB BANK LIMITED</v>
      </c>
      <c r="D200" s="2" t="s">
        <v>119</v>
      </c>
      <c r="E200" s="2"/>
      <c r="F200" s="1">
        <v>27</v>
      </c>
      <c r="G200" s="1" t="s">
        <v>29</v>
      </c>
      <c r="H200">
        <v>9</v>
      </c>
      <c r="I200">
        <v>2428180</v>
      </c>
      <c r="J200">
        <v>1539</v>
      </c>
      <c r="K200">
        <v>422643838</v>
      </c>
      <c r="L200">
        <v>1518</v>
      </c>
      <c r="M200">
        <v>418121838</v>
      </c>
      <c r="N200">
        <v>1</v>
      </c>
      <c r="O200">
        <v>244000</v>
      </c>
      <c r="P200">
        <v>17</v>
      </c>
      <c r="Q200">
        <v>3607200</v>
      </c>
      <c r="R200">
        <f t="shared" si="6"/>
        <v>1566</v>
      </c>
      <c r="S200">
        <f t="shared" si="6"/>
        <v>428923218</v>
      </c>
      <c r="T200">
        <v>0</v>
      </c>
      <c r="U200">
        <v>0</v>
      </c>
      <c r="V200">
        <v>5</v>
      </c>
      <c r="W200">
        <v>29900000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f t="shared" si="7"/>
        <v>5</v>
      </c>
      <c r="AE200">
        <f t="shared" si="7"/>
        <v>29900000</v>
      </c>
      <c r="AF200">
        <v>2</v>
      </c>
      <c r="AG200">
        <v>964668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f t="shared" si="8"/>
        <v>1573</v>
      </c>
      <c r="AS200">
        <f t="shared" si="8"/>
        <v>459787886</v>
      </c>
      <c r="AT200">
        <v>497</v>
      </c>
      <c r="AU200">
        <v>86225354</v>
      </c>
    </row>
    <row r="201" spans="1:47" ht="15.75" x14ac:dyDescent="0.25">
      <c r="A201" t="s">
        <v>59</v>
      </c>
      <c r="B201" s="2" t="s">
        <v>144</v>
      </c>
      <c r="C201" s="2" t="str">
        <f t="shared" si="9"/>
        <v>Pondicherry-PUDUCHERRY URBANINDUSIND BANK</v>
      </c>
      <c r="D201" s="2" t="s">
        <v>119</v>
      </c>
      <c r="E201" s="2"/>
      <c r="F201" s="1">
        <v>28</v>
      </c>
      <c r="G201" s="1" t="s">
        <v>30</v>
      </c>
      <c r="H201">
        <v>0</v>
      </c>
      <c r="I201">
        <v>0</v>
      </c>
      <c r="J201">
        <v>204</v>
      </c>
      <c r="K201">
        <v>112122820</v>
      </c>
      <c r="L201">
        <v>204</v>
      </c>
      <c r="M201">
        <v>112122820</v>
      </c>
      <c r="N201">
        <v>0</v>
      </c>
      <c r="O201">
        <v>0</v>
      </c>
      <c r="P201">
        <v>0</v>
      </c>
      <c r="Q201">
        <v>0</v>
      </c>
      <c r="R201">
        <f t="shared" si="6"/>
        <v>204</v>
      </c>
      <c r="S201">
        <f t="shared" si="6"/>
        <v>112122820</v>
      </c>
      <c r="T201">
        <v>85</v>
      </c>
      <c r="U201">
        <v>368659119</v>
      </c>
      <c r="V201">
        <v>32</v>
      </c>
      <c r="W201">
        <v>250850114</v>
      </c>
      <c r="X201">
        <v>19</v>
      </c>
      <c r="Y201">
        <v>31712020</v>
      </c>
      <c r="Z201">
        <v>0</v>
      </c>
      <c r="AA201">
        <v>0</v>
      </c>
      <c r="AB201">
        <v>0</v>
      </c>
      <c r="AC201">
        <v>0</v>
      </c>
      <c r="AD201">
        <f t="shared" si="7"/>
        <v>136</v>
      </c>
      <c r="AE201">
        <f t="shared" si="7"/>
        <v>651221253</v>
      </c>
      <c r="AF201">
        <v>2</v>
      </c>
      <c r="AG201">
        <v>928776</v>
      </c>
      <c r="AH201">
        <v>0</v>
      </c>
      <c r="AI201">
        <v>0</v>
      </c>
      <c r="AJ201">
        <v>10</v>
      </c>
      <c r="AK201">
        <v>3380086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f t="shared" si="8"/>
        <v>352</v>
      </c>
      <c r="AS201">
        <f t="shared" si="8"/>
        <v>767652935</v>
      </c>
      <c r="AT201">
        <v>184</v>
      </c>
      <c r="AU201">
        <v>99060350</v>
      </c>
    </row>
    <row r="202" spans="1:47" ht="15.75" x14ac:dyDescent="0.25">
      <c r="A202" t="s">
        <v>59</v>
      </c>
      <c r="B202" s="2" t="s">
        <v>144</v>
      </c>
      <c r="C202" s="2" t="str">
        <f t="shared" si="9"/>
        <v>Pondicherry-PUDUCHERRY URBANYES BANK</v>
      </c>
      <c r="D202" s="2" t="s">
        <v>119</v>
      </c>
      <c r="E202" s="2"/>
      <c r="F202" s="1">
        <v>29</v>
      </c>
      <c r="G202" s="1" t="s">
        <v>31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2</v>
      </c>
      <c r="Q202">
        <v>58714878</v>
      </c>
      <c r="R202">
        <f t="shared" si="6"/>
        <v>2</v>
      </c>
      <c r="S202">
        <f t="shared" si="6"/>
        <v>58714878</v>
      </c>
      <c r="T202">
        <v>257</v>
      </c>
      <c r="U202">
        <v>506346807.38</v>
      </c>
      <c r="V202">
        <v>79</v>
      </c>
      <c r="W202">
        <v>314330381</v>
      </c>
      <c r="X202">
        <v>3</v>
      </c>
      <c r="Y202">
        <v>118000000</v>
      </c>
      <c r="Z202">
        <v>0</v>
      </c>
      <c r="AA202">
        <v>0</v>
      </c>
      <c r="AB202">
        <v>0</v>
      </c>
      <c r="AC202">
        <v>0</v>
      </c>
      <c r="AD202">
        <f t="shared" si="7"/>
        <v>339</v>
      </c>
      <c r="AE202">
        <f t="shared" si="7"/>
        <v>938677188.38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f t="shared" si="8"/>
        <v>341</v>
      </c>
      <c r="AS202">
        <f t="shared" si="8"/>
        <v>997392066.38</v>
      </c>
      <c r="AT202">
        <v>9</v>
      </c>
      <c r="AU202">
        <v>25467293</v>
      </c>
    </row>
    <row r="203" spans="1:47" ht="15.75" x14ac:dyDescent="0.25">
      <c r="A203" t="s">
        <v>59</v>
      </c>
      <c r="B203" s="2" t="s">
        <v>144</v>
      </c>
      <c r="C203" s="2" t="str">
        <f t="shared" si="9"/>
        <v>Pondicherry-PUDUCHERRY URBANKARNATAKA BANK</v>
      </c>
      <c r="D203" s="2" t="s">
        <v>119</v>
      </c>
      <c r="E203" s="2"/>
      <c r="F203" s="1">
        <v>30</v>
      </c>
      <c r="G203" s="1" t="s">
        <v>32</v>
      </c>
      <c r="H203">
        <v>9</v>
      </c>
      <c r="I203">
        <v>2018000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f t="shared" si="6"/>
        <v>9</v>
      </c>
      <c r="S203">
        <f t="shared" si="6"/>
        <v>2018000</v>
      </c>
      <c r="T203">
        <v>6</v>
      </c>
      <c r="U203">
        <v>26305211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f t="shared" si="7"/>
        <v>6</v>
      </c>
      <c r="AE203">
        <f t="shared" si="7"/>
        <v>26305211</v>
      </c>
      <c r="AF203">
        <v>0</v>
      </c>
      <c r="AG203">
        <v>0</v>
      </c>
      <c r="AH203">
        <v>2</v>
      </c>
      <c r="AI203">
        <v>578105</v>
      </c>
      <c r="AJ203">
        <v>3</v>
      </c>
      <c r="AK203">
        <v>1135000</v>
      </c>
      <c r="AL203">
        <v>0</v>
      </c>
      <c r="AM203">
        <v>0</v>
      </c>
      <c r="AN203">
        <v>0</v>
      </c>
      <c r="AO203">
        <v>0</v>
      </c>
      <c r="AP203">
        <v>5</v>
      </c>
      <c r="AQ203">
        <v>187000</v>
      </c>
      <c r="AR203">
        <f t="shared" si="8"/>
        <v>25</v>
      </c>
      <c r="AS203">
        <f t="shared" si="8"/>
        <v>30223316</v>
      </c>
      <c r="AT203">
        <v>6</v>
      </c>
      <c r="AU203">
        <v>715000</v>
      </c>
    </row>
    <row r="204" spans="1:47" ht="15.75" x14ac:dyDescent="0.25">
      <c r="A204" t="s">
        <v>59</v>
      </c>
      <c r="B204" s="2" t="s">
        <v>144</v>
      </c>
      <c r="C204" s="2" t="str">
        <f t="shared" si="9"/>
        <v>Pondicherry-PUDUCHERRY URBANDCB BANK</v>
      </c>
      <c r="D204" s="2" t="s">
        <v>119</v>
      </c>
      <c r="E204" s="2"/>
      <c r="F204" s="1">
        <v>31</v>
      </c>
      <c r="G204" s="1" t="s">
        <v>33</v>
      </c>
      <c r="H204">
        <v>36</v>
      </c>
      <c r="I204">
        <v>4260522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f t="shared" si="6"/>
        <v>36</v>
      </c>
      <c r="S204">
        <f t="shared" si="6"/>
        <v>4260522</v>
      </c>
      <c r="T204">
        <v>7</v>
      </c>
      <c r="U204">
        <v>16104355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f t="shared" si="7"/>
        <v>7</v>
      </c>
      <c r="AE204">
        <f t="shared" si="7"/>
        <v>16104355</v>
      </c>
      <c r="AF204">
        <v>0</v>
      </c>
      <c r="AG204">
        <v>0</v>
      </c>
      <c r="AH204">
        <v>0</v>
      </c>
      <c r="AI204">
        <v>0</v>
      </c>
      <c r="AJ204">
        <v>293</v>
      </c>
      <c r="AK204">
        <v>29996413.199999999</v>
      </c>
      <c r="AL204">
        <v>2</v>
      </c>
      <c r="AM204">
        <v>40880000</v>
      </c>
      <c r="AN204">
        <v>0</v>
      </c>
      <c r="AO204">
        <v>0</v>
      </c>
      <c r="AP204">
        <v>1</v>
      </c>
      <c r="AQ204">
        <v>1300000</v>
      </c>
      <c r="AR204">
        <f t="shared" si="8"/>
        <v>339</v>
      </c>
      <c r="AS204">
        <f t="shared" si="8"/>
        <v>92541290.200000003</v>
      </c>
      <c r="AT204">
        <v>33</v>
      </c>
      <c r="AU204">
        <v>3830322</v>
      </c>
    </row>
    <row r="205" spans="1:47" ht="15.75" x14ac:dyDescent="0.25">
      <c r="A205" t="s">
        <v>59</v>
      </c>
      <c r="B205" s="2" t="s">
        <v>144</v>
      </c>
      <c r="C205" s="2" t="str">
        <f t="shared" si="9"/>
        <v>Pondicherry-PUDUCHERRY URBANDHANLAXMI BANK</v>
      </c>
      <c r="D205" s="2" t="s">
        <v>119</v>
      </c>
      <c r="E205" s="2"/>
      <c r="F205" s="1">
        <v>32</v>
      </c>
      <c r="G205" s="1" t="s">
        <v>34</v>
      </c>
      <c r="H205">
        <v>21</v>
      </c>
      <c r="I205">
        <v>7963000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f t="shared" si="6"/>
        <v>21</v>
      </c>
      <c r="S205">
        <f t="shared" si="6"/>
        <v>7963000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f t="shared" si="7"/>
        <v>0</v>
      </c>
      <c r="AE205">
        <f t="shared" si="7"/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f t="shared" si="8"/>
        <v>21</v>
      </c>
      <c r="AS205">
        <f t="shared" si="8"/>
        <v>7963000</v>
      </c>
      <c r="AT205">
        <v>17</v>
      </c>
      <c r="AU205">
        <v>4905000</v>
      </c>
    </row>
    <row r="206" spans="1:47" ht="15.75" x14ac:dyDescent="0.25">
      <c r="A206" t="s">
        <v>59</v>
      </c>
      <c r="B206" s="2" t="s">
        <v>144</v>
      </c>
      <c r="C206" s="2" t="str">
        <f t="shared" si="9"/>
        <v>Pondicherry-PUDUCHERRY URBANPUDUVAI BHARATHIYAR GRAMA BANK</v>
      </c>
      <c r="D206" s="2" t="s">
        <v>120</v>
      </c>
      <c r="E206" s="2"/>
      <c r="F206" s="1">
        <v>33</v>
      </c>
      <c r="G206" s="1" t="s">
        <v>36</v>
      </c>
      <c r="H206">
        <v>39699</v>
      </c>
      <c r="I206">
        <v>5399074600</v>
      </c>
      <c r="J206">
        <v>26</v>
      </c>
      <c r="K206">
        <v>6776200</v>
      </c>
      <c r="L206">
        <v>24</v>
      </c>
      <c r="M206">
        <v>5776200</v>
      </c>
      <c r="N206">
        <v>0</v>
      </c>
      <c r="O206">
        <v>0</v>
      </c>
      <c r="P206">
        <v>0</v>
      </c>
      <c r="Q206">
        <v>0</v>
      </c>
      <c r="R206">
        <f t="shared" si="6"/>
        <v>39725</v>
      </c>
      <c r="S206">
        <f t="shared" si="6"/>
        <v>5405850800</v>
      </c>
      <c r="T206">
        <v>3266</v>
      </c>
      <c r="U206">
        <v>340444491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f t="shared" si="7"/>
        <v>3266</v>
      </c>
      <c r="AE206">
        <f t="shared" si="7"/>
        <v>340444491</v>
      </c>
      <c r="AF206">
        <v>0</v>
      </c>
      <c r="AG206">
        <v>0</v>
      </c>
      <c r="AH206">
        <v>0</v>
      </c>
      <c r="AI206">
        <v>0</v>
      </c>
      <c r="AJ206">
        <v>35</v>
      </c>
      <c r="AK206">
        <v>42765000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f t="shared" si="8"/>
        <v>43026</v>
      </c>
      <c r="AS206">
        <f t="shared" si="8"/>
        <v>5789060291</v>
      </c>
      <c r="AT206">
        <v>27825</v>
      </c>
      <c r="AU206">
        <v>3604939070.75</v>
      </c>
    </row>
    <row r="207" spans="1:47" ht="15.75" x14ac:dyDescent="0.25">
      <c r="A207" t="s">
        <v>59</v>
      </c>
      <c r="B207" s="2" t="s">
        <v>144</v>
      </c>
      <c r="C207" s="2" t="str">
        <f t="shared" si="9"/>
        <v>Pondicherry-PUDUCHERRY URBANEQUITAS SMALL FIN. BANK</v>
      </c>
      <c r="D207" s="2" t="s">
        <v>121</v>
      </c>
      <c r="E207" s="2"/>
      <c r="F207" s="1">
        <v>34</v>
      </c>
      <c r="G207" s="1" t="s">
        <v>38</v>
      </c>
      <c r="H207">
        <v>0</v>
      </c>
      <c r="I207">
        <v>0</v>
      </c>
      <c r="J207">
        <v>1397</v>
      </c>
      <c r="K207">
        <v>71140000</v>
      </c>
      <c r="L207">
        <v>1397</v>
      </c>
      <c r="M207">
        <v>71140000</v>
      </c>
      <c r="N207">
        <v>0</v>
      </c>
      <c r="O207">
        <v>0</v>
      </c>
      <c r="P207">
        <v>0</v>
      </c>
      <c r="Q207">
        <v>0</v>
      </c>
      <c r="R207">
        <f t="shared" si="6"/>
        <v>1397</v>
      </c>
      <c r="S207">
        <f t="shared" si="6"/>
        <v>71140000</v>
      </c>
      <c r="T207">
        <v>526</v>
      </c>
      <c r="U207">
        <v>411874505</v>
      </c>
      <c r="V207">
        <v>3</v>
      </c>
      <c r="W207">
        <v>4450000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f t="shared" si="7"/>
        <v>529</v>
      </c>
      <c r="AE207">
        <f t="shared" si="7"/>
        <v>416324505</v>
      </c>
      <c r="AF207">
        <v>0</v>
      </c>
      <c r="AG207">
        <v>0</v>
      </c>
      <c r="AH207">
        <v>0</v>
      </c>
      <c r="AI207">
        <v>0</v>
      </c>
      <c r="AJ207">
        <v>4</v>
      </c>
      <c r="AK207">
        <v>1290691</v>
      </c>
      <c r="AL207">
        <v>0</v>
      </c>
      <c r="AM207">
        <v>0</v>
      </c>
      <c r="AN207">
        <v>0</v>
      </c>
      <c r="AO207">
        <v>0</v>
      </c>
      <c r="AP207">
        <v>5718</v>
      </c>
      <c r="AQ207">
        <v>285267000</v>
      </c>
      <c r="AR207">
        <f t="shared" si="8"/>
        <v>7648</v>
      </c>
      <c r="AS207">
        <f t="shared" si="8"/>
        <v>774022196</v>
      </c>
      <c r="AT207">
        <v>7115</v>
      </c>
      <c r="AU207">
        <v>356407000</v>
      </c>
    </row>
    <row r="208" spans="1:47" ht="15.75" x14ac:dyDescent="0.25">
      <c r="A208" t="s">
        <v>59</v>
      </c>
      <c r="B208" s="2" t="s">
        <v>144</v>
      </c>
      <c r="C208" s="2" t="str">
        <f t="shared" si="9"/>
        <v>Pondicherry-PUDUCHERRY URBANFINCARE SMALL FIN. BANK</v>
      </c>
      <c r="D208" s="2" t="s">
        <v>121</v>
      </c>
      <c r="E208" s="2"/>
      <c r="F208" s="1">
        <v>35</v>
      </c>
      <c r="G208" s="1" t="s">
        <v>39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f t="shared" si="6"/>
        <v>0</v>
      </c>
      <c r="S208">
        <f t="shared" si="6"/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f t="shared" si="7"/>
        <v>0</v>
      </c>
      <c r="AE208">
        <f t="shared" si="7"/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f t="shared" si="8"/>
        <v>0</v>
      </c>
      <c r="AS208">
        <f t="shared" si="8"/>
        <v>0</v>
      </c>
      <c r="AT208">
        <v>0</v>
      </c>
      <c r="AU208">
        <v>0</v>
      </c>
    </row>
    <row r="209" spans="1:61" ht="15.75" x14ac:dyDescent="0.25">
      <c r="A209" t="s">
        <v>59</v>
      </c>
      <c r="B209" s="2" t="s">
        <v>144</v>
      </c>
      <c r="C209" s="2" t="str">
        <f t="shared" si="9"/>
        <v>Pondicherry-PUDUCHERRY URBANJANA SMALL FIN. BANK</v>
      </c>
      <c r="D209" s="2" t="s">
        <v>121</v>
      </c>
      <c r="E209" s="2"/>
      <c r="F209" s="1">
        <v>36</v>
      </c>
      <c r="G209" s="1" t="s">
        <v>40</v>
      </c>
      <c r="H209">
        <v>0</v>
      </c>
      <c r="I209">
        <v>0</v>
      </c>
      <c r="J209">
        <v>516</v>
      </c>
      <c r="K209">
        <v>42099825</v>
      </c>
      <c r="L209">
        <v>226</v>
      </c>
      <c r="M209">
        <v>19924825</v>
      </c>
      <c r="N209">
        <v>0</v>
      </c>
      <c r="O209">
        <v>0</v>
      </c>
      <c r="P209">
        <v>0</v>
      </c>
      <c r="Q209">
        <v>0</v>
      </c>
      <c r="R209">
        <f t="shared" si="6"/>
        <v>516</v>
      </c>
      <c r="S209">
        <f t="shared" si="6"/>
        <v>42099825</v>
      </c>
      <c r="T209">
        <v>106</v>
      </c>
      <c r="U209">
        <v>323721636</v>
      </c>
      <c r="V209">
        <v>4</v>
      </c>
      <c r="W209">
        <v>10000000</v>
      </c>
      <c r="X209">
        <v>1</v>
      </c>
      <c r="Y209">
        <v>4990000</v>
      </c>
      <c r="Z209">
        <v>0</v>
      </c>
      <c r="AA209">
        <v>0</v>
      </c>
      <c r="AB209">
        <v>0</v>
      </c>
      <c r="AC209">
        <v>0</v>
      </c>
      <c r="AD209">
        <f t="shared" si="7"/>
        <v>111</v>
      </c>
      <c r="AE209">
        <f t="shared" si="7"/>
        <v>338711636</v>
      </c>
      <c r="AF209">
        <v>0</v>
      </c>
      <c r="AG209">
        <v>0</v>
      </c>
      <c r="AH209">
        <v>0</v>
      </c>
      <c r="AI209">
        <v>0</v>
      </c>
      <c r="AJ209">
        <v>103</v>
      </c>
      <c r="AK209">
        <v>81471399</v>
      </c>
      <c r="AL209">
        <v>0</v>
      </c>
      <c r="AM209">
        <v>0</v>
      </c>
      <c r="AN209">
        <v>0</v>
      </c>
      <c r="AO209">
        <v>0</v>
      </c>
      <c r="AP209">
        <v>3108</v>
      </c>
      <c r="AQ209">
        <v>227508182</v>
      </c>
      <c r="AR209">
        <f t="shared" si="8"/>
        <v>3838</v>
      </c>
      <c r="AS209">
        <f t="shared" si="8"/>
        <v>689791042</v>
      </c>
      <c r="AT209">
        <v>2774</v>
      </c>
      <c r="AU209">
        <v>204978183</v>
      </c>
    </row>
    <row r="210" spans="1:61" ht="15.75" x14ac:dyDescent="0.25">
      <c r="A210" t="s">
        <v>59</v>
      </c>
      <c r="B210" s="2" t="s">
        <v>144</v>
      </c>
      <c r="C210" s="2" t="str">
        <f t="shared" si="9"/>
        <v>Pondicherry-PUDUCHERRY URBANSURYODAY SMALL FIN. BANK</v>
      </c>
      <c r="D210" s="2" t="s">
        <v>121</v>
      </c>
      <c r="E210" s="2"/>
      <c r="F210" s="1">
        <v>37</v>
      </c>
      <c r="G210" s="1" t="s">
        <v>41</v>
      </c>
      <c r="H210">
        <v>0</v>
      </c>
      <c r="I210">
        <v>0</v>
      </c>
      <c r="J210">
        <v>1875</v>
      </c>
      <c r="K210">
        <v>133607000</v>
      </c>
      <c r="L210">
        <v>1874</v>
      </c>
      <c r="M210">
        <v>133565500</v>
      </c>
      <c r="N210">
        <v>0</v>
      </c>
      <c r="O210">
        <v>0</v>
      </c>
      <c r="P210">
        <v>9</v>
      </c>
      <c r="Q210">
        <v>526500</v>
      </c>
      <c r="R210">
        <f t="shared" si="6"/>
        <v>1884</v>
      </c>
      <c r="S210">
        <f t="shared" si="6"/>
        <v>134133500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f t="shared" si="7"/>
        <v>0</v>
      </c>
      <c r="AE210">
        <f t="shared" si="7"/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907</v>
      </c>
      <c r="AQ210">
        <v>46654500</v>
      </c>
      <c r="AR210">
        <f t="shared" si="8"/>
        <v>2791</v>
      </c>
      <c r="AS210">
        <f t="shared" si="8"/>
        <v>180788000</v>
      </c>
      <c r="AT210">
        <v>2497</v>
      </c>
      <c r="AU210">
        <v>141688000</v>
      </c>
    </row>
    <row r="211" spans="1:61" ht="15.75" x14ac:dyDescent="0.25">
      <c r="A211" t="s">
        <v>59</v>
      </c>
      <c r="B211" s="2" t="s">
        <v>144</v>
      </c>
      <c r="C211" s="2" t="str">
        <f t="shared" si="9"/>
        <v>Pondicherry-PUDUCHERRY URBANUJJIVAN SMALL FIN. BANK</v>
      </c>
      <c r="D211" s="2" t="s">
        <v>121</v>
      </c>
      <c r="E211" s="2"/>
      <c r="F211" s="1">
        <v>38</v>
      </c>
      <c r="G211" s="1" t="s">
        <v>42</v>
      </c>
      <c r="H211">
        <v>0</v>
      </c>
      <c r="I211">
        <v>0</v>
      </c>
      <c r="J211">
        <v>51</v>
      </c>
      <c r="K211">
        <v>6583000</v>
      </c>
      <c r="L211">
        <v>48</v>
      </c>
      <c r="M211">
        <v>6133000</v>
      </c>
      <c r="N211">
        <v>0</v>
      </c>
      <c r="O211">
        <v>0</v>
      </c>
      <c r="P211">
        <v>0</v>
      </c>
      <c r="Q211">
        <v>0</v>
      </c>
      <c r="R211">
        <f t="shared" si="6"/>
        <v>51</v>
      </c>
      <c r="S211">
        <f t="shared" si="6"/>
        <v>6583000</v>
      </c>
      <c r="T211">
        <v>5480</v>
      </c>
      <c r="U211">
        <v>324509000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f t="shared" si="7"/>
        <v>5480</v>
      </c>
      <c r="AE211">
        <f t="shared" si="7"/>
        <v>324509000</v>
      </c>
      <c r="AF211">
        <v>0</v>
      </c>
      <c r="AG211">
        <v>0</v>
      </c>
      <c r="AH211">
        <v>0</v>
      </c>
      <c r="AI211">
        <v>0</v>
      </c>
      <c r="AJ211">
        <v>1172</v>
      </c>
      <c r="AK211">
        <v>180339000</v>
      </c>
      <c r="AL211">
        <v>0</v>
      </c>
      <c r="AM211">
        <v>0</v>
      </c>
      <c r="AN211">
        <v>0</v>
      </c>
      <c r="AO211">
        <v>0</v>
      </c>
      <c r="AP211">
        <v>6113</v>
      </c>
      <c r="AQ211">
        <v>378645000</v>
      </c>
      <c r="AR211">
        <f t="shared" si="8"/>
        <v>12816</v>
      </c>
      <c r="AS211">
        <f t="shared" si="8"/>
        <v>890076000</v>
      </c>
      <c r="AT211">
        <v>6166</v>
      </c>
      <c r="AU211">
        <v>400966000</v>
      </c>
    </row>
    <row r="212" spans="1:61" ht="15.75" x14ac:dyDescent="0.25">
      <c r="A212" t="s">
        <v>59</v>
      </c>
      <c r="B212" s="2" t="s">
        <v>144</v>
      </c>
      <c r="C212" s="2" t="str">
        <f t="shared" si="9"/>
        <v>Pondicherry-PUDUCHERRY URBANUTKARSH SMALL FIN. BANK</v>
      </c>
      <c r="D212" s="2" t="s">
        <v>121</v>
      </c>
      <c r="E212" s="2"/>
      <c r="F212" s="1">
        <v>39</v>
      </c>
      <c r="G212" s="1" t="s">
        <v>43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f t="shared" si="6"/>
        <v>0</v>
      </c>
      <c r="S212">
        <f t="shared" si="6"/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f t="shared" si="7"/>
        <v>0</v>
      </c>
      <c r="AE212">
        <f t="shared" si="7"/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f t="shared" si="8"/>
        <v>0</v>
      </c>
      <c r="AS212">
        <f t="shared" si="8"/>
        <v>0</v>
      </c>
      <c r="AT212">
        <v>0</v>
      </c>
      <c r="AU212">
        <v>0</v>
      </c>
    </row>
    <row r="213" spans="1:61" ht="15.75" x14ac:dyDescent="0.25">
      <c r="A213" t="s">
        <v>59</v>
      </c>
      <c r="B213" s="2" t="s">
        <v>144</v>
      </c>
      <c r="C213" s="2" t="str">
        <f t="shared" si="9"/>
        <v>Pondicherry-PUDUCHERRY URBANESAF SMALL FIN. BANK</v>
      </c>
      <c r="D213" s="2" t="s">
        <v>121</v>
      </c>
      <c r="E213" s="2"/>
      <c r="F213" s="1">
        <v>40</v>
      </c>
      <c r="G213" s="1" t="s">
        <v>44</v>
      </c>
      <c r="H213">
        <v>6</v>
      </c>
      <c r="I213">
        <v>1155000</v>
      </c>
      <c r="J213">
        <v>4972</v>
      </c>
      <c r="K213">
        <v>403088000</v>
      </c>
      <c r="L213">
        <v>4972</v>
      </c>
      <c r="M213">
        <v>403088000</v>
      </c>
      <c r="N213">
        <v>0</v>
      </c>
      <c r="O213">
        <v>0</v>
      </c>
      <c r="P213">
        <v>0</v>
      </c>
      <c r="Q213">
        <v>0</v>
      </c>
      <c r="R213">
        <f t="shared" si="6"/>
        <v>4978</v>
      </c>
      <c r="S213">
        <f t="shared" si="6"/>
        <v>404243000</v>
      </c>
      <c r="T213">
        <v>1386</v>
      </c>
      <c r="U213">
        <v>95297000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f t="shared" si="7"/>
        <v>1386</v>
      </c>
      <c r="AE213">
        <f t="shared" si="7"/>
        <v>95297000</v>
      </c>
      <c r="AF213">
        <v>0</v>
      </c>
      <c r="AG213">
        <v>0</v>
      </c>
      <c r="AH213">
        <v>0</v>
      </c>
      <c r="AI213">
        <v>0</v>
      </c>
      <c r="AJ213">
        <v>5</v>
      </c>
      <c r="AK213">
        <v>2080400</v>
      </c>
      <c r="AL213">
        <v>0</v>
      </c>
      <c r="AM213">
        <v>0</v>
      </c>
      <c r="AN213">
        <v>0</v>
      </c>
      <c r="AO213">
        <v>0</v>
      </c>
      <c r="AP213">
        <v>1026</v>
      </c>
      <c r="AQ213">
        <v>49300000</v>
      </c>
      <c r="AR213">
        <f t="shared" si="8"/>
        <v>7395</v>
      </c>
      <c r="AS213">
        <f t="shared" si="8"/>
        <v>550920400</v>
      </c>
      <c r="AT213">
        <v>6196</v>
      </c>
      <c r="AU213">
        <v>369597000</v>
      </c>
    </row>
    <row r="214" spans="1:61" ht="15.75" x14ac:dyDescent="0.25">
      <c r="A214" t="s">
        <v>59</v>
      </c>
      <c r="B214" s="2" t="s">
        <v>144</v>
      </c>
      <c r="C214" s="2" t="str">
        <f t="shared" si="9"/>
        <v>Pondicherry-PUDUCHERRY URBANPUDUCHERRY STATE CO-OPERATIVE BANK</v>
      </c>
      <c r="D214" s="2" t="s">
        <v>122</v>
      </c>
      <c r="E214" s="2"/>
      <c r="F214" s="1">
        <v>41</v>
      </c>
      <c r="G214" s="1" t="s">
        <v>46</v>
      </c>
      <c r="H214">
        <v>40</v>
      </c>
      <c r="I214">
        <v>2530359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f t="shared" si="6"/>
        <v>40</v>
      </c>
      <c r="S214">
        <f t="shared" si="6"/>
        <v>2530359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f t="shared" si="7"/>
        <v>0</v>
      </c>
      <c r="AE214">
        <f t="shared" si="7"/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42</v>
      </c>
      <c r="AQ214">
        <v>30277680</v>
      </c>
      <c r="AR214">
        <f t="shared" si="8"/>
        <v>82</v>
      </c>
      <c r="AS214">
        <f t="shared" si="8"/>
        <v>32808039</v>
      </c>
      <c r="AT214">
        <v>0</v>
      </c>
      <c r="AU214">
        <v>0</v>
      </c>
    </row>
    <row r="215" spans="1:61" ht="15.75" x14ac:dyDescent="0.25">
      <c r="A215" t="s">
        <v>59</v>
      </c>
      <c r="B215" s="2" t="s">
        <v>144</v>
      </c>
      <c r="C215" s="2" t="str">
        <f t="shared" si="9"/>
        <v>Pondicherry-PUDUCHERRY URBANINDIA POST PAYMENTS BANK</v>
      </c>
      <c r="D215" s="2" t="s">
        <v>123</v>
      </c>
      <c r="E215" s="2"/>
      <c r="F215" s="1">
        <v>42</v>
      </c>
      <c r="G215" s="1" t="s">
        <v>48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f t="shared" si="6"/>
        <v>0</v>
      </c>
      <c r="S215">
        <f t="shared" si="6"/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f t="shared" si="7"/>
        <v>0</v>
      </c>
      <c r="AE215">
        <f t="shared" si="7"/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f t="shared" si="8"/>
        <v>0</v>
      </c>
      <c r="AS215">
        <f t="shared" si="8"/>
        <v>0</v>
      </c>
      <c r="AT215">
        <v>0</v>
      </c>
      <c r="AU215">
        <v>0</v>
      </c>
    </row>
    <row r="216" spans="1:61" ht="15.75" x14ac:dyDescent="0.25">
      <c r="A216" t="s">
        <v>59</v>
      </c>
      <c r="B216" s="2" t="s">
        <v>144</v>
      </c>
      <c r="C216" s="2" t="str">
        <f t="shared" si="9"/>
        <v>Pondicherry-PUDUCHERRY URBANSIDBI</v>
      </c>
      <c r="D216" s="2" t="s">
        <v>124</v>
      </c>
      <c r="E216" s="2"/>
      <c r="F216" s="1">
        <v>43</v>
      </c>
      <c r="G216" s="1" t="s">
        <v>50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f>SUM(H216,J216,N216,P216)</f>
        <v>0</v>
      </c>
      <c r="S216">
        <f>SUM(I216,K216,O216,Q216)</f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53</v>
      </c>
      <c r="AC216">
        <v>580505187</v>
      </c>
      <c r="AD216">
        <f>SUM(T216,V216,X216,Z216,AB216)</f>
        <v>53</v>
      </c>
      <c r="AE216">
        <f>SUM(U216,W216,Y216,AA216,AC216)</f>
        <v>580505187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f>SUM(R216,AD216,AF216,AH216,AJ216,AL216,AN216,AP216)</f>
        <v>53</v>
      </c>
      <c r="AS216">
        <f>SUM(S216,AE216,AG216,AI216,AK216,AM216,AO216,AQ216)</f>
        <v>580505187</v>
      </c>
      <c r="AT216">
        <v>0</v>
      </c>
      <c r="AU216">
        <v>0</v>
      </c>
    </row>
    <row r="217" spans="1:61" s="2" customFormat="1" ht="15.75" hidden="1" x14ac:dyDescent="0.25">
      <c r="A217" s="2" t="s">
        <v>60</v>
      </c>
      <c r="B217" s="2" t="s">
        <v>60</v>
      </c>
      <c r="C217" s="2" t="str">
        <f t="shared" si="9"/>
        <v>Yanam-YanamBANK OF BARODA</v>
      </c>
      <c r="D217" s="2" t="s">
        <v>118</v>
      </c>
      <c r="E217" s="2">
        <v>0</v>
      </c>
      <c r="F217" s="1">
        <v>1</v>
      </c>
      <c r="G217" s="1" t="s">
        <v>2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  <c r="AI217" s="1">
        <v>0</v>
      </c>
      <c r="AJ217" s="1">
        <v>0</v>
      </c>
      <c r="AK217" s="1">
        <v>0</v>
      </c>
      <c r="AL217" s="1">
        <v>0</v>
      </c>
      <c r="AM217" s="1">
        <v>0</v>
      </c>
      <c r="AN217" s="1">
        <v>0</v>
      </c>
      <c r="AO217" s="1">
        <v>0</v>
      </c>
      <c r="AP217" s="1">
        <v>0</v>
      </c>
      <c r="AQ217" s="1">
        <v>0</v>
      </c>
      <c r="AR217" s="1">
        <v>0</v>
      </c>
      <c r="AS217" s="1">
        <v>0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0</v>
      </c>
      <c r="BG217" s="1">
        <v>0</v>
      </c>
      <c r="BH217" s="1">
        <v>0</v>
      </c>
      <c r="BI217" s="1">
        <v>0</v>
      </c>
    </row>
    <row r="218" spans="1:61" s="2" customFormat="1" ht="15.75" hidden="1" x14ac:dyDescent="0.25">
      <c r="A218" s="2" t="s">
        <v>60</v>
      </c>
      <c r="B218" s="2" t="s">
        <v>60</v>
      </c>
      <c r="C218" s="2" t="str">
        <f t="shared" si="9"/>
        <v>Yanam-YanamBANK OF INDIA</v>
      </c>
      <c r="D218" s="2" t="s">
        <v>118</v>
      </c>
      <c r="E218" s="2">
        <v>1</v>
      </c>
      <c r="F218" s="1">
        <v>2</v>
      </c>
      <c r="G218" s="1" t="s">
        <v>3</v>
      </c>
      <c r="H218" s="1">
        <v>31</v>
      </c>
      <c r="I218" s="1">
        <v>4041612.88</v>
      </c>
      <c r="J218" s="1">
        <v>2786</v>
      </c>
      <c r="K218" s="1">
        <v>513975643.83999997</v>
      </c>
      <c r="L218" s="1">
        <v>3</v>
      </c>
      <c r="M218" s="1">
        <v>3352802</v>
      </c>
      <c r="N218" s="1">
        <v>0</v>
      </c>
      <c r="O218" s="1">
        <v>0</v>
      </c>
      <c r="P218" s="1">
        <v>0</v>
      </c>
      <c r="Q218" s="1">
        <v>0</v>
      </c>
      <c r="R218" s="1">
        <v>2817</v>
      </c>
      <c r="S218" s="1">
        <v>518017256.72000003</v>
      </c>
      <c r="T218" s="1">
        <v>353</v>
      </c>
      <c r="U218" s="1">
        <v>63458961.659999996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353</v>
      </c>
      <c r="AE218" s="1">
        <v>63458961.659999996</v>
      </c>
      <c r="AF218" s="1">
        <v>1</v>
      </c>
      <c r="AG218" s="1">
        <v>300000</v>
      </c>
      <c r="AH218" s="1">
        <v>20</v>
      </c>
      <c r="AI218" s="1">
        <v>2249750</v>
      </c>
      <c r="AJ218" s="1">
        <v>13</v>
      </c>
      <c r="AK218" s="1">
        <v>10739450</v>
      </c>
      <c r="AL218" s="1">
        <v>0</v>
      </c>
      <c r="AM218" s="1">
        <v>0</v>
      </c>
      <c r="AN218" s="1">
        <v>1</v>
      </c>
      <c r="AO218" s="1">
        <v>300000</v>
      </c>
      <c r="AP218" s="1">
        <v>0</v>
      </c>
      <c r="AQ218" s="1">
        <v>0</v>
      </c>
      <c r="AR218" s="1">
        <v>3203</v>
      </c>
      <c r="AS218" s="1">
        <v>594465418.38</v>
      </c>
      <c r="AT218" s="1">
        <v>1171</v>
      </c>
      <c r="AU218" s="1">
        <v>200461695.72</v>
      </c>
      <c r="AV218" s="1">
        <v>0</v>
      </c>
      <c r="AW218" s="1">
        <v>0</v>
      </c>
      <c r="AX218" s="1">
        <v>1</v>
      </c>
      <c r="AY218" s="1">
        <v>1000000</v>
      </c>
      <c r="AZ218" s="1">
        <v>9</v>
      </c>
      <c r="BA218" s="1">
        <v>28996837</v>
      </c>
      <c r="BB218" s="1">
        <v>15</v>
      </c>
      <c r="BC218" s="1">
        <v>9700000</v>
      </c>
      <c r="BD218" s="1">
        <v>45</v>
      </c>
      <c r="BE218" s="1">
        <v>20087984</v>
      </c>
      <c r="BF218" s="1">
        <v>70</v>
      </c>
      <c r="BG218" s="1">
        <v>59784821</v>
      </c>
      <c r="BH218" s="1">
        <v>3273</v>
      </c>
      <c r="BI218" s="1">
        <v>654250239.38</v>
      </c>
    </row>
    <row r="219" spans="1:61" s="2" customFormat="1" ht="15.75" hidden="1" x14ac:dyDescent="0.25">
      <c r="A219" s="2" t="s">
        <v>60</v>
      </c>
      <c r="B219" s="2" t="s">
        <v>60</v>
      </c>
      <c r="C219" s="2" t="str">
        <f t="shared" si="9"/>
        <v>Yanam-YanamBANK OF MAHARASHTRA</v>
      </c>
      <c r="D219" s="2" t="s">
        <v>118</v>
      </c>
      <c r="E219" s="2">
        <v>1</v>
      </c>
      <c r="F219" s="1">
        <v>3</v>
      </c>
      <c r="G219" s="1" t="s">
        <v>4</v>
      </c>
      <c r="H219" s="1">
        <v>0</v>
      </c>
      <c r="I219" s="1">
        <v>0</v>
      </c>
      <c r="J219" s="1">
        <v>103</v>
      </c>
      <c r="K219" s="1">
        <v>22204500</v>
      </c>
      <c r="L219" s="1">
        <v>4</v>
      </c>
      <c r="M219" s="1">
        <v>449000</v>
      </c>
      <c r="N219" s="1">
        <v>7</v>
      </c>
      <c r="O219" s="1">
        <v>1221000</v>
      </c>
      <c r="P219" s="1">
        <v>128</v>
      </c>
      <c r="Q219" s="1">
        <v>23001400</v>
      </c>
      <c r="R219" s="1">
        <v>238</v>
      </c>
      <c r="S219" s="1">
        <v>46426900</v>
      </c>
      <c r="T219" s="1">
        <v>1</v>
      </c>
      <c r="U219" s="1">
        <v>3500000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1</v>
      </c>
      <c r="AE219" s="1">
        <v>3500000</v>
      </c>
      <c r="AF219" s="1">
        <v>1</v>
      </c>
      <c r="AG219" s="1">
        <v>200000</v>
      </c>
      <c r="AH219" s="1">
        <v>1</v>
      </c>
      <c r="AI219" s="1">
        <v>100000</v>
      </c>
      <c r="AJ219" s="1">
        <v>0</v>
      </c>
      <c r="AK219" s="1">
        <v>0</v>
      </c>
      <c r="AL219" s="1">
        <v>0</v>
      </c>
      <c r="AM219" s="1">
        <v>0</v>
      </c>
      <c r="AN219" s="1">
        <v>1</v>
      </c>
      <c r="AO219" s="1">
        <v>200000</v>
      </c>
      <c r="AP219" s="1">
        <v>63</v>
      </c>
      <c r="AQ219" s="1">
        <v>9639100</v>
      </c>
      <c r="AR219" s="1">
        <v>303</v>
      </c>
      <c r="AS219" s="1">
        <v>59666000</v>
      </c>
      <c r="AT219" s="1">
        <v>271</v>
      </c>
      <c r="AU219" s="1">
        <v>50653300</v>
      </c>
      <c r="AV219" s="1">
        <v>0</v>
      </c>
      <c r="AW219" s="1">
        <v>0</v>
      </c>
      <c r="AX219" s="1">
        <v>1</v>
      </c>
      <c r="AY219" s="1">
        <v>1962220</v>
      </c>
      <c r="AZ219" s="1">
        <v>3</v>
      </c>
      <c r="BA219" s="1">
        <v>9787500</v>
      </c>
      <c r="BB219" s="1">
        <v>1</v>
      </c>
      <c r="BC219" s="1">
        <v>800000</v>
      </c>
      <c r="BD219" s="1">
        <v>25</v>
      </c>
      <c r="BE219" s="1">
        <v>5990700</v>
      </c>
      <c r="BF219" s="1">
        <v>30</v>
      </c>
      <c r="BG219" s="1">
        <v>18540420</v>
      </c>
      <c r="BH219" s="1">
        <v>333</v>
      </c>
      <c r="BI219" s="1">
        <v>78206420</v>
      </c>
    </row>
    <row r="220" spans="1:61" s="2" customFormat="1" ht="15.75" hidden="1" x14ac:dyDescent="0.25">
      <c r="A220" s="2" t="s">
        <v>60</v>
      </c>
      <c r="B220" s="2" t="s">
        <v>60</v>
      </c>
      <c r="C220" s="2" t="str">
        <f t="shared" si="9"/>
        <v>Yanam-YanamCANARA BANK</v>
      </c>
      <c r="D220" s="2" t="s">
        <v>118</v>
      </c>
      <c r="E220" s="2">
        <v>0</v>
      </c>
      <c r="F220" s="1">
        <v>4</v>
      </c>
      <c r="G220" s="1" t="s">
        <v>5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1">
        <v>0</v>
      </c>
      <c r="AO220" s="1">
        <v>0</v>
      </c>
      <c r="AP220" s="1">
        <v>0</v>
      </c>
      <c r="AQ220" s="1">
        <v>0</v>
      </c>
      <c r="AR220" s="1">
        <v>0</v>
      </c>
      <c r="AS220" s="1">
        <v>0</v>
      </c>
      <c r="AT220" s="1">
        <v>0</v>
      </c>
      <c r="AU220" s="1">
        <v>0</v>
      </c>
      <c r="AV220" s="1">
        <v>0</v>
      </c>
      <c r="AW220" s="1">
        <v>0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</row>
    <row r="221" spans="1:61" s="2" customFormat="1" ht="15.75" hidden="1" x14ac:dyDescent="0.25">
      <c r="A221" s="2" t="s">
        <v>60</v>
      </c>
      <c r="B221" s="2" t="s">
        <v>60</v>
      </c>
      <c r="C221" s="2" t="str">
        <f t="shared" si="9"/>
        <v>Yanam-YanamCENTRAL BANK OF INDIA</v>
      </c>
      <c r="D221" s="2" t="s">
        <v>118</v>
      </c>
      <c r="E221" s="2">
        <v>0</v>
      </c>
      <c r="F221" s="1">
        <v>5</v>
      </c>
      <c r="G221" s="1" t="s">
        <v>6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0</v>
      </c>
      <c r="AP221" s="1">
        <v>0</v>
      </c>
      <c r="AQ221" s="1">
        <v>0</v>
      </c>
      <c r="AR221" s="1">
        <v>0</v>
      </c>
      <c r="AS221" s="1">
        <v>0</v>
      </c>
      <c r="AT221" s="1">
        <v>0</v>
      </c>
      <c r="AU221" s="1">
        <v>0</v>
      </c>
      <c r="AV221" s="1">
        <v>0</v>
      </c>
      <c r="AW221" s="1">
        <v>0</v>
      </c>
      <c r="AX221" s="1">
        <v>0</v>
      </c>
      <c r="AY221" s="1">
        <v>0</v>
      </c>
      <c r="AZ221" s="1">
        <v>0</v>
      </c>
      <c r="BA221" s="1">
        <v>0</v>
      </c>
      <c r="BB221" s="1">
        <v>0</v>
      </c>
      <c r="BC221" s="1">
        <v>0</v>
      </c>
      <c r="BD221" s="1">
        <v>0</v>
      </c>
      <c r="BE221" s="1">
        <v>0</v>
      </c>
      <c r="BF221" s="1">
        <v>0</v>
      </c>
      <c r="BG221" s="1">
        <v>0</v>
      </c>
      <c r="BH221" s="1">
        <v>0</v>
      </c>
      <c r="BI221" s="1">
        <v>0</v>
      </c>
    </row>
    <row r="222" spans="1:61" s="2" customFormat="1" ht="15.75" hidden="1" x14ac:dyDescent="0.25">
      <c r="A222" s="2" t="s">
        <v>60</v>
      </c>
      <c r="B222" s="2" t="s">
        <v>60</v>
      </c>
      <c r="C222" s="2" t="str">
        <f t="shared" si="9"/>
        <v>Yanam-YanamINDIAN BANK</v>
      </c>
      <c r="D222" s="2" t="s">
        <v>118</v>
      </c>
      <c r="E222" s="2">
        <v>1</v>
      </c>
      <c r="F222" s="1">
        <v>6</v>
      </c>
      <c r="G222" s="1" t="s">
        <v>7</v>
      </c>
      <c r="H222" s="1">
        <v>1695</v>
      </c>
      <c r="I222" s="1">
        <v>266203200</v>
      </c>
      <c r="J222" s="1">
        <v>0</v>
      </c>
      <c r="K222" s="1">
        <v>0</v>
      </c>
      <c r="L222" s="1">
        <v>6</v>
      </c>
      <c r="M222" s="1">
        <v>960000</v>
      </c>
      <c r="N222" s="1">
        <v>0</v>
      </c>
      <c r="O222" s="1">
        <v>0</v>
      </c>
      <c r="P222" s="1">
        <v>1</v>
      </c>
      <c r="Q222" s="1">
        <v>92681</v>
      </c>
      <c r="R222" s="1">
        <v>1696</v>
      </c>
      <c r="S222" s="1">
        <v>266295881</v>
      </c>
      <c r="T222" s="1">
        <v>76</v>
      </c>
      <c r="U222" s="1">
        <v>125526905</v>
      </c>
      <c r="V222" s="1">
        <v>12</v>
      </c>
      <c r="W222" s="1">
        <v>65750000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88</v>
      </c>
      <c r="AE222" s="1">
        <v>191276905</v>
      </c>
      <c r="AF222" s="1">
        <v>1</v>
      </c>
      <c r="AG222" s="1">
        <v>400000</v>
      </c>
      <c r="AH222" s="1">
        <v>3</v>
      </c>
      <c r="AI222" s="1">
        <v>828250</v>
      </c>
      <c r="AJ222" s="1">
        <v>0</v>
      </c>
      <c r="AK222" s="1">
        <v>0</v>
      </c>
      <c r="AL222" s="1">
        <v>0</v>
      </c>
      <c r="AM222" s="1">
        <v>0</v>
      </c>
      <c r="AN222" s="1">
        <v>2</v>
      </c>
      <c r="AO222" s="1">
        <v>800000</v>
      </c>
      <c r="AP222" s="1">
        <v>0</v>
      </c>
      <c r="AQ222" s="1">
        <v>0</v>
      </c>
      <c r="AR222" s="1">
        <v>1787</v>
      </c>
      <c r="AS222" s="1">
        <v>458401036</v>
      </c>
      <c r="AT222" s="1">
        <v>1395</v>
      </c>
      <c r="AU222" s="1">
        <v>147379700</v>
      </c>
      <c r="AV222" s="1">
        <v>604</v>
      </c>
      <c r="AW222" s="1">
        <v>75081700</v>
      </c>
      <c r="AX222" s="1">
        <v>2</v>
      </c>
      <c r="AY222" s="1">
        <v>1800000</v>
      </c>
      <c r="AZ222" s="1">
        <v>7</v>
      </c>
      <c r="BA222" s="1">
        <v>9590001</v>
      </c>
      <c r="BB222" s="1">
        <v>47</v>
      </c>
      <c r="BC222" s="1">
        <v>26524201</v>
      </c>
      <c r="BD222" s="1">
        <v>0</v>
      </c>
      <c r="BE222" s="1">
        <v>0</v>
      </c>
      <c r="BF222" s="1">
        <v>660</v>
      </c>
      <c r="BG222" s="1">
        <v>112995902</v>
      </c>
      <c r="BH222" s="1">
        <v>2447</v>
      </c>
      <c r="BI222" s="1">
        <v>571396938</v>
      </c>
    </row>
    <row r="223" spans="1:61" s="2" customFormat="1" ht="15.75" hidden="1" x14ac:dyDescent="0.25">
      <c r="A223" s="2" t="s">
        <v>60</v>
      </c>
      <c r="B223" s="2" t="s">
        <v>60</v>
      </c>
      <c r="C223" s="2" t="str">
        <f t="shared" si="9"/>
        <v>Yanam-YanamINDIAN OVERSEAS BANK</v>
      </c>
      <c r="D223" s="2" t="s">
        <v>118</v>
      </c>
      <c r="E223" s="2">
        <v>1</v>
      </c>
      <c r="F223" s="1">
        <v>7</v>
      </c>
      <c r="G223" s="1" t="s">
        <v>8</v>
      </c>
      <c r="H223" s="1">
        <v>3111</v>
      </c>
      <c r="I223" s="1">
        <v>485085100</v>
      </c>
      <c r="J223" s="1">
        <v>1208</v>
      </c>
      <c r="K223" s="1">
        <v>185711000</v>
      </c>
      <c r="L223" s="1">
        <v>6</v>
      </c>
      <c r="M223" s="1">
        <v>666302</v>
      </c>
      <c r="N223" s="1">
        <v>0</v>
      </c>
      <c r="O223" s="1">
        <v>0</v>
      </c>
      <c r="P223" s="1">
        <v>0</v>
      </c>
      <c r="Q223" s="1">
        <v>0</v>
      </c>
      <c r="R223" s="1">
        <v>4319</v>
      </c>
      <c r="S223" s="1">
        <v>670796100</v>
      </c>
      <c r="T223" s="1">
        <v>257</v>
      </c>
      <c r="U223" s="1">
        <v>26650000</v>
      </c>
      <c r="V223" s="1">
        <v>0</v>
      </c>
      <c r="W223" s="1">
        <v>0</v>
      </c>
      <c r="X223" s="1">
        <v>0</v>
      </c>
      <c r="Y223" s="1">
        <v>0</v>
      </c>
      <c r="Z223" s="1">
        <v>0</v>
      </c>
      <c r="AA223" s="1">
        <v>0</v>
      </c>
      <c r="AB223" s="1">
        <v>0</v>
      </c>
      <c r="AC223" s="1">
        <v>0</v>
      </c>
      <c r="AD223" s="1">
        <v>257</v>
      </c>
      <c r="AE223" s="1">
        <v>26650000</v>
      </c>
      <c r="AF223" s="1">
        <v>1</v>
      </c>
      <c r="AG223" s="1">
        <v>450000</v>
      </c>
      <c r="AH223" s="1">
        <v>3</v>
      </c>
      <c r="AI223" s="1">
        <v>209085</v>
      </c>
      <c r="AJ223" s="1">
        <v>5</v>
      </c>
      <c r="AK223" s="1">
        <v>4500000</v>
      </c>
      <c r="AL223" s="1">
        <v>0</v>
      </c>
      <c r="AM223" s="1">
        <v>0</v>
      </c>
      <c r="AN223" s="1">
        <v>2</v>
      </c>
      <c r="AO223" s="1">
        <v>800000</v>
      </c>
      <c r="AP223" s="1">
        <v>2</v>
      </c>
      <c r="AQ223" s="1">
        <v>60000</v>
      </c>
      <c r="AR223" s="1">
        <v>4586</v>
      </c>
      <c r="AS223" s="1">
        <v>702215185</v>
      </c>
      <c r="AT223" s="1">
        <v>4507</v>
      </c>
      <c r="AU223" s="1">
        <v>493566100</v>
      </c>
      <c r="AV223" s="1">
        <v>0</v>
      </c>
      <c r="AW223" s="1">
        <v>0</v>
      </c>
      <c r="AX223" s="1">
        <v>0</v>
      </c>
      <c r="AY223" s="1">
        <v>0</v>
      </c>
      <c r="AZ223" s="1">
        <v>5</v>
      </c>
      <c r="BA223" s="1">
        <v>3300000</v>
      </c>
      <c r="BB223" s="1">
        <v>0</v>
      </c>
      <c r="BC223" s="1">
        <v>0</v>
      </c>
      <c r="BD223" s="1">
        <v>26</v>
      </c>
      <c r="BE223" s="1">
        <v>7681940</v>
      </c>
      <c r="BF223" s="1">
        <v>31</v>
      </c>
      <c r="BG223" s="1">
        <v>10981940</v>
      </c>
      <c r="BH223" s="1">
        <v>4617</v>
      </c>
      <c r="BI223" s="1">
        <v>713197125</v>
      </c>
    </row>
    <row r="224" spans="1:61" s="2" customFormat="1" ht="15.75" hidden="1" x14ac:dyDescent="0.25">
      <c r="A224" s="2" t="s">
        <v>60</v>
      </c>
      <c r="B224" s="2" t="s">
        <v>60</v>
      </c>
      <c r="C224" s="2" t="str">
        <f t="shared" si="9"/>
        <v>Yanam-YanamPUNJAB NATIONAL BANK</v>
      </c>
      <c r="D224" s="2" t="s">
        <v>118</v>
      </c>
      <c r="E224" s="2">
        <v>0</v>
      </c>
      <c r="F224" s="1">
        <v>8</v>
      </c>
      <c r="G224" s="1" t="s">
        <v>9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R224" s="1">
        <v>0</v>
      </c>
      <c r="AS224" s="1">
        <v>0</v>
      </c>
      <c r="AT224" s="1">
        <v>0</v>
      </c>
      <c r="AU224" s="1">
        <v>0</v>
      </c>
      <c r="AV224" s="1">
        <v>0</v>
      </c>
      <c r="AW224" s="1">
        <v>0</v>
      </c>
      <c r="AX224" s="1">
        <v>0</v>
      </c>
      <c r="AY224" s="1">
        <v>0</v>
      </c>
      <c r="AZ224" s="1">
        <v>0</v>
      </c>
      <c r="BA224" s="1">
        <v>0</v>
      </c>
      <c r="BB224" s="1">
        <v>0</v>
      </c>
      <c r="BC224" s="1">
        <v>0</v>
      </c>
      <c r="BD224" s="1">
        <v>0</v>
      </c>
      <c r="BE224" s="1">
        <v>0</v>
      </c>
      <c r="BF224" s="1">
        <v>0</v>
      </c>
      <c r="BG224" s="1">
        <v>0</v>
      </c>
      <c r="BH224" s="1">
        <v>0</v>
      </c>
      <c r="BI224" s="1">
        <v>0</v>
      </c>
    </row>
    <row r="225" spans="1:61" s="2" customFormat="1" ht="15.75" hidden="1" x14ac:dyDescent="0.25">
      <c r="A225" s="2" t="s">
        <v>60</v>
      </c>
      <c r="B225" s="2" t="s">
        <v>60</v>
      </c>
      <c r="C225" s="2" t="str">
        <f t="shared" si="9"/>
        <v>Yanam-YanamUNION BANK OF INDIA</v>
      </c>
      <c r="D225" s="2" t="s">
        <v>118</v>
      </c>
      <c r="E225" s="2">
        <v>1</v>
      </c>
      <c r="F225" s="1">
        <v>9</v>
      </c>
      <c r="G225" s="1" t="s">
        <v>10</v>
      </c>
      <c r="H225" s="1">
        <v>2</v>
      </c>
      <c r="I225" s="1">
        <v>350000</v>
      </c>
      <c r="J225" s="1">
        <v>795</v>
      </c>
      <c r="K225" s="1">
        <v>120197900</v>
      </c>
      <c r="L225" s="1">
        <v>795</v>
      </c>
      <c r="M225" s="1">
        <v>120197900</v>
      </c>
      <c r="N225" s="1">
        <v>0</v>
      </c>
      <c r="O225" s="1">
        <v>0</v>
      </c>
      <c r="P225" s="1">
        <v>99</v>
      </c>
      <c r="Q225" s="1">
        <v>13805448</v>
      </c>
      <c r="R225" s="1">
        <v>896</v>
      </c>
      <c r="S225" s="1">
        <v>134353348</v>
      </c>
      <c r="T225" s="1">
        <v>160</v>
      </c>
      <c r="U225" s="1">
        <v>38078115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160</v>
      </c>
      <c r="AE225" s="1">
        <v>38078115</v>
      </c>
      <c r="AF225" s="1">
        <v>1</v>
      </c>
      <c r="AG225" s="1">
        <v>270000</v>
      </c>
      <c r="AH225" s="1">
        <v>13</v>
      </c>
      <c r="AI225" s="1">
        <v>1966599</v>
      </c>
      <c r="AJ225" s="1">
        <v>4</v>
      </c>
      <c r="AK225" s="1">
        <v>3250000</v>
      </c>
      <c r="AL225" s="1">
        <v>0</v>
      </c>
      <c r="AM225" s="1">
        <v>0</v>
      </c>
      <c r="AN225" s="1">
        <v>1</v>
      </c>
      <c r="AO225" s="1">
        <v>300000</v>
      </c>
      <c r="AP225" s="1">
        <v>0</v>
      </c>
      <c r="AQ225" s="1">
        <v>0</v>
      </c>
      <c r="AR225" s="1">
        <v>1073</v>
      </c>
      <c r="AS225" s="1">
        <v>177648062</v>
      </c>
      <c r="AT225" s="1">
        <v>1036</v>
      </c>
      <c r="AU225" s="1">
        <v>146556963</v>
      </c>
      <c r="AV225" s="1">
        <v>1</v>
      </c>
      <c r="AW225" s="1">
        <v>45600</v>
      </c>
      <c r="AX225" s="1">
        <v>3</v>
      </c>
      <c r="AY225" s="1">
        <v>3864534</v>
      </c>
      <c r="AZ225" s="1">
        <v>242</v>
      </c>
      <c r="BA225" s="1">
        <v>39261788</v>
      </c>
      <c r="BB225" s="1">
        <v>26</v>
      </c>
      <c r="BC225" s="1">
        <v>30656908.719999999</v>
      </c>
      <c r="BD225" s="1">
        <v>11</v>
      </c>
      <c r="BE225" s="1">
        <v>7885000</v>
      </c>
      <c r="BF225" s="1">
        <v>283</v>
      </c>
      <c r="BG225" s="1">
        <v>81713830.719999999</v>
      </c>
      <c r="BH225" s="1">
        <v>1356</v>
      </c>
      <c r="BI225" s="1">
        <v>259361892.72</v>
      </c>
    </row>
    <row r="226" spans="1:61" s="2" customFormat="1" ht="15.75" hidden="1" x14ac:dyDescent="0.25">
      <c r="A226" s="2" t="s">
        <v>60</v>
      </c>
      <c r="B226" s="2" t="s">
        <v>60</v>
      </c>
      <c r="C226" s="2" t="str">
        <f t="shared" si="9"/>
        <v>Yanam-YanamUCO BANK</v>
      </c>
      <c r="D226" s="2" t="s">
        <v>118</v>
      </c>
      <c r="E226" s="2">
        <v>1</v>
      </c>
      <c r="F226" s="1">
        <v>10</v>
      </c>
      <c r="G226" s="1" t="s">
        <v>11</v>
      </c>
      <c r="H226" s="1">
        <v>0</v>
      </c>
      <c r="I226" s="1">
        <v>0</v>
      </c>
      <c r="J226" s="1">
        <v>68</v>
      </c>
      <c r="K226" s="1">
        <v>12116900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68</v>
      </c>
      <c r="S226" s="1">
        <v>12116900</v>
      </c>
      <c r="T226" s="1">
        <v>151</v>
      </c>
      <c r="U226" s="1">
        <v>13153860</v>
      </c>
      <c r="V226" s="1">
        <v>1</v>
      </c>
      <c r="W226" s="1">
        <v>195000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152</v>
      </c>
      <c r="AE226" s="1">
        <v>13348860</v>
      </c>
      <c r="AF226" s="1">
        <v>1</v>
      </c>
      <c r="AG226" s="1">
        <v>320000</v>
      </c>
      <c r="AH226" s="1">
        <v>6</v>
      </c>
      <c r="AI226" s="1">
        <v>345920</v>
      </c>
      <c r="AJ226" s="1">
        <v>2</v>
      </c>
      <c r="AK226" s="1">
        <v>3750000</v>
      </c>
      <c r="AL226" s="1">
        <v>0</v>
      </c>
      <c r="AM226" s="1">
        <v>0</v>
      </c>
      <c r="AN226" s="1">
        <v>1</v>
      </c>
      <c r="AO226" s="1">
        <v>400000</v>
      </c>
      <c r="AP226" s="1">
        <v>683</v>
      </c>
      <c r="AQ226" s="1">
        <v>102323257</v>
      </c>
      <c r="AR226" s="1">
        <v>911</v>
      </c>
      <c r="AS226" s="1">
        <v>131884937</v>
      </c>
      <c r="AT226" s="1">
        <v>211</v>
      </c>
      <c r="AU226" s="1">
        <v>40387747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81</v>
      </c>
      <c r="BE226" s="1">
        <v>12919600</v>
      </c>
      <c r="BF226" s="1">
        <v>81</v>
      </c>
      <c r="BG226" s="1">
        <v>12919600</v>
      </c>
      <c r="BH226" s="1">
        <v>992</v>
      </c>
      <c r="BI226" s="1">
        <v>144804537</v>
      </c>
    </row>
    <row r="227" spans="1:61" s="2" customFormat="1" ht="15.75" hidden="1" x14ac:dyDescent="0.25">
      <c r="A227" s="2" t="s">
        <v>60</v>
      </c>
      <c r="B227" s="2" t="s">
        <v>60</v>
      </c>
      <c r="C227" s="2" t="str">
        <f t="shared" si="9"/>
        <v>Yanam-YanamSTATE BANK OF INDIA</v>
      </c>
      <c r="D227" s="2" t="s">
        <v>118</v>
      </c>
      <c r="E227" s="2">
        <v>1</v>
      </c>
      <c r="F227" s="1">
        <v>11</v>
      </c>
      <c r="G227" s="1" t="s">
        <v>12</v>
      </c>
      <c r="H227" s="1">
        <v>612</v>
      </c>
      <c r="I227" s="1">
        <v>133957930</v>
      </c>
      <c r="J227" s="1">
        <v>0</v>
      </c>
      <c r="K227" s="1">
        <v>0</v>
      </c>
      <c r="L227" s="1">
        <v>4</v>
      </c>
      <c r="M227" s="1">
        <v>718113.56</v>
      </c>
      <c r="N227" s="1">
        <v>0</v>
      </c>
      <c r="O227" s="1">
        <v>0</v>
      </c>
      <c r="P227" s="1">
        <v>0</v>
      </c>
      <c r="Q227" s="1">
        <v>0</v>
      </c>
      <c r="R227" s="1">
        <v>612</v>
      </c>
      <c r="S227" s="1">
        <v>133957930</v>
      </c>
      <c r="T227" s="1">
        <v>27</v>
      </c>
      <c r="U227" s="1">
        <v>36362468.280000001</v>
      </c>
      <c r="V227" s="1">
        <v>5</v>
      </c>
      <c r="W227" s="1">
        <v>10562000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 s="1">
        <v>0</v>
      </c>
      <c r="AD227" s="1">
        <v>32</v>
      </c>
      <c r="AE227" s="1">
        <v>46924468.280000001</v>
      </c>
      <c r="AF227" s="1">
        <v>1</v>
      </c>
      <c r="AG227" s="1">
        <v>450000</v>
      </c>
      <c r="AH227" s="1">
        <v>13</v>
      </c>
      <c r="AI227" s="1">
        <v>1599595</v>
      </c>
      <c r="AJ227" s="1">
        <v>3</v>
      </c>
      <c r="AK227" s="1">
        <v>4100000</v>
      </c>
      <c r="AL227" s="1">
        <v>0</v>
      </c>
      <c r="AM227" s="1">
        <v>0</v>
      </c>
      <c r="AN227" s="1">
        <v>2</v>
      </c>
      <c r="AO227" s="1">
        <v>1000000</v>
      </c>
      <c r="AP227" s="1">
        <v>0</v>
      </c>
      <c r="AQ227" s="1">
        <v>0</v>
      </c>
      <c r="AR227" s="1">
        <v>660</v>
      </c>
      <c r="AS227" s="1">
        <v>186581993.28</v>
      </c>
      <c r="AT227" s="1">
        <v>550</v>
      </c>
      <c r="AU227" s="1">
        <v>108978508</v>
      </c>
      <c r="AV227" s="1">
        <v>0</v>
      </c>
      <c r="AW227" s="1">
        <v>0</v>
      </c>
      <c r="AX227" s="1">
        <v>0</v>
      </c>
      <c r="AY227" s="1">
        <v>0</v>
      </c>
      <c r="AZ227" s="1">
        <v>49</v>
      </c>
      <c r="BA227" s="1">
        <v>76297744</v>
      </c>
      <c r="BB227" s="1">
        <v>136</v>
      </c>
      <c r="BC227" s="1">
        <v>31004200</v>
      </c>
      <c r="BD227" s="1">
        <v>136</v>
      </c>
      <c r="BE227" s="1">
        <v>90797777.230000004</v>
      </c>
      <c r="BF227" s="1">
        <v>321</v>
      </c>
      <c r="BG227" s="1">
        <v>198099721.22999999</v>
      </c>
      <c r="BH227" s="1">
        <v>981</v>
      </c>
      <c r="BI227" s="1">
        <v>384681714.50999999</v>
      </c>
    </row>
    <row r="228" spans="1:61" s="2" customFormat="1" ht="15.75" hidden="1" x14ac:dyDescent="0.25">
      <c r="A228" s="2" t="s">
        <v>60</v>
      </c>
      <c r="B228" s="2" t="s">
        <v>60</v>
      </c>
      <c r="C228" s="2" t="str">
        <f t="shared" si="9"/>
        <v>Yanam-YanamPUNJAB AND SIND BANK</v>
      </c>
      <c r="D228" s="2" t="s">
        <v>118</v>
      </c>
      <c r="E228" s="2">
        <v>0</v>
      </c>
      <c r="F228" s="1">
        <v>12</v>
      </c>
      <c r="G228" s="1" t="s">
        <v>13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0</v>
      </c>
      <c r="AP228" s="1">
        <v>0</v>
      </c>
      <c r="AQ228" s="1">
        <v>0</v>
      </c>
      <c r="AR228" s="1">
        <v>0</v>
      </c>
      <c r="AS228" s="1">
        <v>0</v>
      </c>
      <c r="AT228" s="1">
        <v>0</v>
      </c>
      <c r="AU228" s="1">
        <v>0</v>
      </c>
      <c r="AV228" s="1">
        <v>0</v>
      </c>
      <c r="AW228" s="1">
        <v>0</v>
      </c>
      <c r="AX228" s="1">
        <v>0</v>
      </c>
      <c r="AY228" s="1">
        <v>0</v>
      </c>
      <c r="AZ228" s="1">
        <v>0</v>
      </c>
      <c r="BA228" s="1">
        <v>0</v>
      </c>
      <c r="BB228" s="1">
        <v>0</v>
      </c>
      <c r="BC228" s="1">
        <v>0</v>
      </c>
      <c r="BD228" s="1">
        <v>0</v>
      </c>
      <c r="BE228" s="1">
        <v>0</v>
      </c>
      <c r="BF228" s="1">
        <v>0</v>
      </c>
      <c r="BG228" s="1">
        <v>0</v>
      </c>
      <c r="BH228" s="1">
        <v>0</v>
      </c>
      <c r="BI228" s="1">
        <v>0</v>
      </c>
    </row>
    <row r="229" spans="1:61" s="2" customFormat="1" ht="15.75" hidden="1" x14ac:dyDescent="0.25">
      <c r="A229" s="2" t="s">
        <v>60</v>
      </c>
      <c r="B229" s="2" t="s">
        <v>60</v>
      </c>
      <c r="C229" s="2" t="str">
        <f t="shared" si="9"/>
        <v>Yanam-YanamAXIS BANK</v>
      </c>
      <c r="D229" s="2" t="s">
        <v>119</v>
      </c>
      <c r="E229" s="2">
        <v>1</v>
      </c>
      <c r="F229" s="1">
        <v>13</v>
      </c>
      <c r="G229" s="1" t="s">
        <v>15</v>
      </c>
      <c r="H229" s="1">
        <v>66</v>
      </c>
      <c r="I229" s="1">
        <v>102456503.04000001</v>
      </c>
      <c r="J229" s="1">
        <v>75</v>
      </c>
      <c r="K229" s="1">
        <v>46612165</v>
      </c>
      <c r="L229" s="1">
        <v>0</v>
      </c>
      <c r="M229" s="1">
        <v>0</v>
      </c>
      <c r="N229" s="1">
        <v>0</v>
      </c>
      <c r="O229" s="1">
        <v>0</v>
      </c>
      <c r="P229" s="1">
        <v>1</v>
      </c>
      <c r="Q229" s="1">
        <v>27700000</v>
      </c>
      <c r="R229" s="1">
        <v>142</v>
      </c>
      <c r="S229" s="1">
        <v>176768668.03999999</v>
      </c>
      <c r="T229" s="1">
        <v>35</v>
      </c>
      <c r="U229" s="1">
        <v>152808469.55000001</v>
      </c>
      <c r="V229" s="1">
        <v>16</v>
      </c>
      <c r="W229" s="1">
        <v>210593753</v>
      </c>
      <c r="X229" s="1">
        <v>2</v>
      </c>
      <c r="Y229" s="1">
        <v>6605241</v>
      </c>
      <c r="Z229" s="1">
        <v>0</v>
      </c>
      <c r="AA229" s="1">
        <v>0</v>
      </c>
      <c r="AB229" s="1">
        <v>0</v>
      </c>
      <c r="AC229" s="1">
        <v>0</v>
      </c>
      <c r="AD229" s="1">
        <v>53</v>
      </c>
      <c r="AE229" s="1">
        <v>370007463.55000001</v>
      </c>
      <c r="AF229" s="1">
        <v>1</v>
      </c>
      <c r="AG229" s="1">
        <v>500000</v>
      </c>
      <c r="AH229" s="1">
        <v>1</v>
      </c>
      <c r="AI229" s="1">
        <v>280000</v>
      </c>
      <c r="AJ229" s="1">
        <v>0</v>
      </c>
      <c r="AK229" s="1">
        <v>0</v>
      </c>
      <c r="AL229" s="1">
        <v>0</v>
      </c>
      <c r="AM229" s="1">
        <v>0</v>
      </c>
      <c r="AN229" s="1">
        <v>1</v>
      </c>
      <c r="AO229" s="1">
        <v>500000</v>
      </c>
      <c r="AP229" s="1">
        <v>0</v>
      </c>
      <c r="AQ229" s="1">
        <v>0</v>
      </c>
      <c r="AR229" s="1">
        <v>196</v>
      </c>
      <c r="AS229" s="1">
        <v>547056131.59000003</v>
      </c>
      <c r="AT229" s="1">
        <v>133</v>
      </c>
      <c r="AU229" s="1">
        <v>133090808.56999999</v>
      </c>
      <c r="AV229" s="1">
        <v>0</v>
      </c>
      <c r="AW229" s="1">
        <v>0</v>
      </c>
      <c r="AX229" s="1">
        <v>0</v>
      </c>
      <c r="AY229" s="1">
        <v>0</v>
      </c>
      <c r="AZ229" s="1">
        <v>0</v>
      </c>
      <c r="BA229" s="1">
        <v>0</v>
      </c>
      <c r="BB229" s="1">
        <v>25</v>
      </c>
      <c r="BC229" s="1">
        <v>1582360</v>
      </c>
      <c r="BD229" s="1">
        <v>353</v>
      </c>
      <c r="BE229" s="1">
        <v>288378013.66000003</v>
      </c>
      <c r="BF229" s="1">
        <v>378</v>
      </c>
      <c r="BG229" s="1">
        <v>289960373.66000003</v>
      </c>
      <c r="BH229" s="1">
        <v>574</v>
      </c>
      <c r="BI229" s="1">
        <v>837016505.25</v>
      </c>
    </row>
    <row r="230" spans="1:61" s="2" customFormat="1" ht="15.75" hidden="1" x14ac:dyDescent="0.25">
      <c r="A230" s="2" t="s">
        <v>60</v>
      </c>
      <c r="B230" s="2" t="s">
        <v>60</v>
      </c>
      <c r="C230" s="2" t="str">
        <f t="shared" si="9"/>
        <v>Yanam-YanamCITY UNION BANK</v>
      </c>
      <c r="D230" s="2" t="s">
        <v>119</v>
      </c>
      <c r="E230" s="2">
        <v>0</v>
      </c>
      <c r="F230" s="1">
        <v>14</v>
      </c>
      <c r="G230" s="1" t="s">
        <v>16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  <c r="P230" s="1">
        <v>0</v>
      </c>
      <c r="Q230" s="1">
        <v>0</v>
      </c>
      <c r="R230" s="1">
        <v>0</v>
      </c>
      <c r="S230" s="1">
        <v>0</v>
      </c>
      <c r="T230" s="1">
        <v>0</v>
      </c>
      <c r="U230" s="1">
        <v>0</v>
      </c>
      <c r="V230" s="1">
        <v>0</v>
      </c>
      <c r="W230" s="1">
        <v>0</v>
      </c>
      <c r="X230" s="1">
        <v>0</v>
      </c>
      <c r="Y230" s="1">
        <v>0</v>
      </c>
      <c r="Z230" s="1">
        <v>0</v>
      </c>
      <c r="AA230" s="1">
        <v>0</v>
      </c>
      <c r="AB230" s="1">
        <v>0</v>
      </c>
      <c r="AC230" s="1">
        <v>0</v>
      </c>
      <c r="AD230" s="1">
        <v>0</v>
      </c>
      <c r="AE230" s="1">
        <v>0</v>
      </c>
      <c r="AF230" s="1">
        <v>0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0</v>
      </c>
      <c r="AP230" s="1">
        <v>0</v>
      </c>
      <c r="AQ230" s="1">
        <v>0</v>
      </c>
      <c r="AR230" s="1">
        <v>0</v>
      </c>
      <c r="AS230" s="1">
        <v>0</v>
      </c>
      <c r="AT230" s="1">
        <v>0</v>
      </c>
      <c r="AU230" s="1">
        <v>0</v>
      </c>
      <c r="AV230" s="1">
        <v>0</v>
      </c>
      <c r="AW230" s="1">
        <v>0</v>
      </c>
      <c r="AX230" s="1">
        <v>0</v>
      </c>
      <c r="AY230" s="1">
        <v>0</v>
      </c>
      <c r="AZ230" s="1">
        <v>0</v>
      </c>
      <c r="BA230" s="1">
        <v>0</v>
      </c>
      <c r="BB230" s="1">
        <v>0</v>
      </c>
      <c r="BC230" s="1">
        <v>0</v>
      </c>
      <c r="BD230" s="1">
        <v>0</v>
      </c>
      <c r="BE230" s="1">
        <v>0</v>
      </c>
      <c r="BF230" s="1">
        <v>0</v>
      </c>
      <c r="BG230" s="1">
        <v>0</v>
      </c>
      <c r="BH230" s="1">
        <v>0</v>
      </c>
      <c r="BI230" s="1">
        <v>0</v>
      </c>
    </row>
    <row r="231" spans="1:61" s="2" customFormat="1" ht="15.75" hidden="1" x14ac:dyDescent="0.25">
      <c r="A231" s="2" t="s">
        <v>60</v>
      </c>
      <c r="B231" s="2" t="s">
        <v>60</v>
      </c>
      <c r="C231" s="2" t="str">
        <f t="shared" si="9"/>
        <v>Yanam-YanamFEDERAL BANK</v>
      </c>
      <c r="D231" s="2" t="s">
        <v>119</v>
      </c>
      <c r="E231" s="2">
        <v>0</v>
      </c>
      <c r="F231" s="1">
        <v>15</v>
      </c>
      <c r="G231" s="1" t="s">
        <v>17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1">
        <v>0</v>
      </c>
      <c r="AM231" s="1">
        <v>0</v>
      </c>
      <c r="AN231" s="1">
        <v>0</v>
      </c>
      <c r="AO231" s="1">
        <v>0</v>
      </c>
      <c r="AP231" s="1">
        <v>0</v>
      </c>
      <c r="AQ231" s="1">
        <v>0</v>
      </c>
      <c r="AR231" s="1">
        <v>0</v>
      </c>
      <c r="AS231" s="1">
        <v>0</v>
      </c>
      <c r="AT231" s="1">
        <v>0</v>
      </c>
      <c r="AU231" s="1">
        <v>0</v>
      </c>
      <c r="AV231" s="1">
        <v>0</v>
      </c>
      <c r="AW231" s="1">
        <v>0</v>
      </c>
      <c r="AX231" s="1">
        <v>0</v>
      </c>
      <c r="AY231" s="1">
        <v>0</v>
      </c>
      <c r="AZ231" s="1">
        <v>0</v>
      </c>
      <c r="BA231" s="1">
        <v>0</v>
      </c>
      <c r="BB231" s="1">
        <v>0</v>
      </c>
      <c r="BC231" s="1">
        <v>0</v>
      </c>
      <c r="BD231" s="1">
        <v>0</v>
      </c>
      <c r="BE231" s="1">
        <v>0</v>
      </c>
      <c r="BF231" s="1">
        <v>0</v>
      </c>
      <c r="BG231" s="1">
        <v>0</v>
      </c>
      <c r="BH231" s="1">
        <v>0</v>
      </c>
      <c r="BI231" s="1">
        <v>0</v>
      </c>
    </row>
    <row r="232" spans="1:61" s="2" customFormat="1" ht="15.75" hidden="1" x14ac:dyDescent="0.25">
      <c r="A232" s="2" t="s">
        <v>60</v>
      </c>
      <c r="B232" s="2" t="s">
        <v>60</v>
      </c>
      <c r="C232" s="2" t="str">
        <f t="shared" si="9"/>
        <v>Yanam-YanamHDFC BANK</v>
      </c>
      <c r="D232" s="2" t="s">
        <v>119</v>
      </c>
      <c r="E232" s="2">
        <v>1</v>
      </c>
      <c r="F232" s="1">
        <v>16</v>
      </c>
      <c r="G232" s="1" t="s">
        <v>18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1</v>
      </c>
      <c r="AG232" s="1">
        <v>550000</v>
      </c>
      <c r="AH232" s="1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1</v>
      </c>
      <c r="AO232" s="1">
        <v>550000</v>
      </c>
      <c r="AP232" s="1">
        <v>0</v>
      </c>
      <c r="AQ232" s="1">
        <v>0</v>
      </c>
      <c r="AR232" s="1">
        <v>0</v>
      </c>
      <c r="AS232" s="1">
        <v>0</v>
      </c>
      <c r="AT232" s="1">
        <v>0</v>
      </c>
      <c r="AU232" s="1">
        <v>0</v>
      </c>
      <c r="AV232" s="1">
        <v>0</v>
      </c>
      <c r="AW232" s="1">
        <v>0</v>
      </c>
      <c r="AX232" s="1">
        <v>0</v>
      </c>
      <c r="AY232" s="1">
        <v>0</v>
      </c>
      <c r="AZ232" s="1">
        <v>0</v>
      </c>
      <c r="BA232" s="1">
        <v>0</v>
      </c>
      <c r="BB232" s="1">
        <v>0</v>
      </c>
      <c r="BC232" s="1">
        <v>0</v>
      </c>
      <c r="BD232" s="1">
        <v>1</v>
      </c>
      <c r="BE232" s="1">
        <v>4745000</v>
      </c>
      <c r="BF232" s="1">
        <v>1</v>
      </c>
      <c r="BG232" s="1">
        <v>4745000</v>
      </c>
      <c r="BH232" s="1">
        <v>1</v>
      </c>
      <c r="BI232" s="1">
        <v>4745000</v>
      </c>
    </row>
    <row r="233" spans="1:61" s="2" customFormat="1" ht="15.75" hidden="1" x14ac:dyDescent="0.25">
      <c r="A233" s="2" t="s">
        <v>60</v>
      </c>
      <c r="B233" s="2" t="s">
        <v>60</v>
      </c>
      <c r="C233" s="2" t="str">
        <f t="shared" si="9"/>
        <v>Yanam-YanamICICI BANK</v>
      </c>
      <c r="D233" s="2" t="s">
        <v>119</v>
      </c>
      <c r="E233" s="2">
        <v>0</v>
      </c>
      <c r="F233" s="1">
        <v>17</v>
      </c>
      <c r="G233" s="1" t="s">
        <v>19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v>0</v>
      </c>
      <c r="AM233" s="1">
        <v>0</v>
      </c>
      <c r="AN233" s="1">
        <v>0</v>
      </c>
      <c r="AO233" s="1">
        <v>0</v>
      </c>
      <c r="AP233" s="1">
        <v>0</v>
      </c>
      <c r="AQ233" s="1">
        <v>0</v>
      </c>
      <c r="AR233" s="1">
        <v>0</v>
      </c>
      <c r="AS233" s="1">
        <v>0</v>
      </c>
      <c r="AT233" s="1">
        <v>0</v>
      </c>
      <c r="AU233" s="1">
        <v>0</v>
      </c>
      <c r="AV233" s="1">
        <v>0</v>
      </c>
      <c r="AW233" s="1">
        <v>0</v>
      </c>
      <c r="AX233" s="1">
        <v>0</v>
      </c>
      <c r="AY233" s="1">
        <v>0</v>
      </c>
      <c r="AZ233" s="1">
        <v>1</v>
      </c>
      <c r="BA233" s="1">
        <v>699903</v>
      </c>
      <c r="BB233" s="1">
        <v>0</v>
      </c>
      <c r="BC233" s="1">
        <v>0</v>
      </c>
      <c r="BD233" s="1">
        <v>0</v>
      </c>
      <c r="BE233" s="1">
        <v>0</v>
      </c>
      <c r="BF233" s="1">
        <v>1</v>
      </c>
      <c r="BG233" s="1">
        <v>699903</v>
      </c>
      <c r="BH233" s="1">
        <v>1</v>
      </c>
      <c r="BI233" s="1">
        <v>699903</v>
      </c>
    </row>
    <row r="234" spans="1:61" s="2" customFormat="1" ht="15.75" hidden="1" x14ac:dyDescent="0.25">
      <c r="A234" s="2" t="s">
        <v>60</v>
      </c>
      <c r="B234" s="2" t="s">
        <v>60</v>
      </c>
      <c r="C234" s="2" t="str">
        <f t="shared" si="9"/>
        <v>Yanam-YanamIDBI BANK</v>
      </c>
      <c r="D234" s="2" t="s">
        <v>119</v>
      </c>
      <c r="E234" s="2">
        <v>0</v>
      </c>
      <c r="F234" s="1">
        <v>18</v>
      </c>
      <c r="G234" s="1" t="s">
        <v>20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0</v>
      </c>
      <c r="AP234" s="1">
        <v>0</v>
      </c>
      <c r="AQ234" s="1">
        <v>0</v>
      </c>
      <c r="AR234" s="1">
        <v>0</v>
      </c>
      <c r="AS234" s="1">
        <v>0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0</v>
      </c>
      <c r="BA234" s="1">
        <v>0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0</v>
      </c>
    </row>
    <row r="235" spans="1:61" s="2" customFormat="1" ht="15.75" hidden="1" x14ac:dyDescent="0.25">
      <c r="A235" s="2" t="s">
        <v>60</v>
      </c>
      <c r="B235" s="2" t="s">
        <v>60</v>
      </c>
      <c r="C235" s="2" t="str">
        <f t="shared" si="9"/>
        <v>Yanam-YanamIDFC FIRST BANK</v>
      </c>
      <c r="D235" s="2" t="s">
        <v>119</v>
      </c>
      <c r="E235" s="2">
        <v>0</v>
      </c>
      <c r="F235" s="1">
        <v>19</v>
      </c>
      <c r="G235" s="1" t="s">
        <v>21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  <c r="AO235" s="1">
        <v>0</v>
      </c>
      <c r="AP235" s="1">
        <v>0</v>
      </c>
      <c r="AQ235" s="1">
        <v>0</v>
      </c>
      <c r="AR235" s="1">
        <v>0</v>
      </c>
      <c r="AS235" s="1">
        <v>0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</row>
    <row r="236" spans="1:61" s="2" customFormat="1" ht="15.75" hidden="1" x14ac:dyDescent="0.25">
      <c r="A236" s="2" t="s">
        <v>60</v>
      </c>
      <c r="B236" s="2" t="s">
        <v>60</v>
      </c>
      <c r="C236" s="2" t="str">
        <f t="shared" si="9"/>
        <v>Yanam-YanamKARUR VYSYA BANK</v>
      </c>
      <c r="D236" s="2" t="s">
        <v>119</v>
      </c>
      <c r="E236" s="2">
        <v>1</v>
      </c>
      <c r="F236" s="1">
        <v>20</v>
      </c>
      <c r="G236" s="1" t="s">
        <v>22</v>
      </c>
      <c r="H236" s="1">
        <v>698</v>
      </c>
      <c r="I236" s="1">
        <v>155771400</v>
      </c>
      <c r="J236" s="1">
        <v>119</v>
      </c>
      <c r="K236" s="1">
        <v>36440700</v>
      </c>
      <c r="L236" s="1">
        <v>114</v>
      </c>
      <c r="M236" s="1">
        <v>7846700</v>
      </c>
      <c r="N236" s="1">
        <v>0</v>
      </c>
      <c r="O236" s="1">
        <v>0</v>
      </c>
      <c r="P236" s="1">
        <v>0</v>
      </c>
      <c r="Q236" s="1">
        <v>0</v>
      </c>
      <c r="R236" s="1">
        <v>817</v>
      </c>
      <c r="S236" s="1">
        <v>192212100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1</v>
      </c>
      <c r="AG236" s="1">
        <v>350000</v>
      </c>
      <c r="AH236" s="1">
        <v>0</v>
      </c>
      <c r="AI236" s="1">
        <v>0</v>
      </c>
      <c r="AJ236" s="1">
        <v>0</v>
      </c>
      <c r="AK236" s="1">
        <v>0</v>
      </c>
      <c r="AL236" s="1">
        <v>0</v>
      </c>
      <c r="AM236" s="1">
        <v>0</v>
      </c>
      <c r="AN236" s="1">
        <v>1</v>
      </c>
      <c r="AO236" s="1">
        <v>350000</v>
      </c>
      <c r="AP236" s="1">
        <v>0</v>
      </c>
      <c r="AQ236" s="1">
        <v>0</v>
      </c>
      <c r="AR236" s="1">
        <v>817</v>
      </c>
      <c r="AS236" s="1">
        <v>192212100</v>
      </c>
      <c r="AT236" s="1">
        <v>724</v>
      </c>
      <c r="AU236" s="1">
        <v>129126100</v>
      </c>
      <c r="AV236" s="1">
        <v>52</v>
      </c>
      <c r="AW236" s="1">
        <v>31494000</v>
      </c>
      <c r="AX236" s="1">
        <v>0</v>
      </c>
      <c r="AY236" s="1">
        <v>0</v>
      </c>
      <c r="AZ236" s="1">
        <v>5</v>
      </c>
      <c r="BA236" s="1">
        <v>14451479</v>
      </c>
      <c r="BB236" s="1">
        <v>106</v>
      </c>
      <c r="BC236" s="1">
        <v>31940173</v>
      </c>
      <c r="BD236" s="1">
        <v>91</v>
      </c>
      <c r="BE236" s="1">
        <v>18295500</v>
      </c>
      <c r="BF236" s="1">
        <v>254</v>
      </c>
      <c r="BG236" s="1">
        <v>96181152</v>
      </c>
      <c r="BH236" s="1">
        <v>1071</v>
      </c>
      <c r="BI236" s="1">
        <v>288393252</v>
      </c>
    </row>
    <row r="237" spans="1:61" s="2" customFormat="1" ht="15.75" hidden="1" x14ac:dyDescent="0.25">
      <c r="A237" s="2" t="s">
        <v>60</v>
      </c>
      <c r="B237" s="2" t="s">
        <v>60</v>
      </c>
      <c r="C237" s="2" t="str">
        <f t="shared" si="9"/>
        <v>Yanam-YanamKOTAK MAHINDRA BANK</v>
      </c>
      <c r="D237" s="2" t="s">
        <v>119</v>
      </c>
      <c r="E237" s="2">
        <v>0</v>
      </c>
      <c r="F237" s="1">
        <v>21</v>
      </c>
      <c r="G237" s="1" t="s">
        <v>23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0</v>
      </c>
      <c r="AP237" s="1">
        <v>0</v>
      </c>
      <c r="AQ237" s="1">
        <v>0</v>
      </c>
      <c r="AR237" s="1">
        <v>0</v>
      </c>
      <c r="AS237" s="1">
        <v>0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0</v>
      </c>
      <c r="AZ237" s="1">
        <v>0</v>
      </c>
      <c r="BA237" s="1">
        <v>0</v>
      </c>
      <c r="BB237" s="1">
        <v>0</v>
      </c>
      <c r="BC237" s="1">
        <v>0</v>
      </c>
      <c r="BD237" s="1">
        <v>0</v>
      </c>
      <c r="BE237" s="1">
        <v>0</v>
      </c>
      <c r="BF237" s="1">
        <v>0</v>
      </c>
      <c r="BG237" s="1">
        <v>0</v>
      </c>
      <c r="BH237" s="1">
        <v>0</v>
      </c>
      <c r="BI237" s="1">
        <v>0</v>
      </c>
    </row>
    <row r="238" spans="1:61" s="2" customFormat="1" ht="15.75" hidden="1" x14ac:dyDescent="0.25">
      <c r="A238" s="2" t="s">
        <v>60</v>
      </c>
      <c r="B238" s="2" t="s">
        <v>60</v>
      </c>
      <c r="C238" s="2" t="str">
        <f t="shared" si="9"/>
        <v>Yanam-YanamDBS BANK INDIA (E-LVB)</v>
      </c>
      <c r="D238" s="2" t="s">
        <v>119</v>
      </c>
      <c r="E238" s="2">
        <v>0</v>
      </c>
      <c r="F238" s="1">
        <v>22</v>
      </c>
      <c r="G238" s="1" t="s">
        <v>24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  <c r="AI238" s="1">
        <v>0</v>
      </c>
      <c r="AJ238" s="1">
        <v>0</v>
      </c>
      <c r="AK238" s="1">
        <v>0</v>
      </c>
      <c r="AL238" s="1">
        <v>0</v>
      </c>
      <c r="AM238" s="1">
        <v>0</v>
      </c>
      <c r="AN238" s="1">
        <v>0</v>
      </c>
      <c r="AO238" s="1">
        <v>0</v>
      </c>
      <c r="AP238" s="1">
        <v>0</v>
      </c>
      <c r="AQ238" s="1">
        <v>0</v>
      </c>
      <c r="AR238" s="1">
        <v>0</v>
      </c>
      <c r="AS238" s="1">
        <v>0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0</v>
      </c>
      <c r="AZ238" s="1">
        <v>0</v>
      </c>
      <c r="BA238" s="1">
        <v>0</v>
      </c>
      <c r="BB238" s="1">
        <v>0</v>
      </c>
      <c r="BC238" s="1">
        <v>0</v>
      </c>
      <c r="BD238" s="1">
        <v>0</v>
      </c>
      <c r="BE238" s="1">
        <v>0</v>
      </c>
      <c r="BF238" s="1">
        <v>0</v>
      </c>
      <c r="BG238" s="1">
        <v>0</v>
      </c>
      <c r="BH238" s="1">
        <v>0</v>
      </c>
      <c r="BI238" s="1">
        <v>0</v>
      </c>
    </row>
    <row r="239" spans="1:61" s="2" customFormat="1" ht="15.75" hidden="1" x14ac:dyDescent="0.25">
      <c r="A239" s="2" t="s">
        <v>60</v>
      </c>
      <c r="B239" s="2" t="s">
        <v>60</v>
      </c>
      <c r="C239" s="2" t="str">
        <f t="shared" si="9"/>
        <v>Yanam-YanamRBL BANK</v>
      </c>
      <c r="D239" s="2" t="s">
        <v>119</v>
      </c>
      <c r="E239" s="2">
        <v>0</v>
      </c>
      <c r="F239" s="1">
        <v>23</v>
      </c>
      <c r="G239" s="1" t="s">
        <v>25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  <c r="AI239" s="1">
        <v>0</v>
      </c>
      <c r="AJ239" s="1">
        <v>0</v>
      </c>
      <c r="AK239" s="1">
        <v>0</v>
      </c>
      <c r="AL239" s="1">
        <v>0</v>
      </c>
      <c r="AM239" s="1">
        <v>0</v>
      </c>
      <c r="AN239" s="1">
        <v>0</v>
      </c>
      <c r="AO239" s="1">
        <v>0</v>
      </c>
      <c r="AP239" s="1">
        <v>0</v>
      </c>
      <c r="AQ239" s="1">
        <v>0</v>
      </c>
      <c r="AR239" s="1">
        <v>0</v>
      </c>
      <c r="AS239" s="1">
        <v>0</v>
      </c>
      <c r="AT239" s="1">
        <v>0</v>
      </c>
      <c r="AU239" s="1">
        <v>0</v>
      </c>
      <c r="AV239" s="1">
        <v>0</v>
      </c>
      <c r="AW239" s="1">
        <v>0</v>
      </c>
      <c r="AX239" s="1">
        <v>0</v>
      </c>
      <c r="AY239" s="1">
        <v>0</v>
      </c>
      <c r="AZ239" s="1">
        <v>0</v>
      </c>
      <c r="BA239" s="1">
        <v>0</v>
      </c>
      <c r="BB239" s="1">
        <v>0</v>
      </c>
      <c r="BC239" s="1">
        <v>0</v>
      </c>
      <c r="BD239" s="1">
        <v>0</v>
      </c>
      <c r="BE239" s="1">
        <v>0</v>
      </c>
      <c r="BF239" s="1">
        <v>0</v>
      </c>
      <c r="BG239" s="1">
        <v>0</v>
      </c>
      <c r="BH239" s="1">
        <v>0</v>
      </c>
      <c r="BI239" s="1">
        <v>0</v>
      </c>
    </row>
    <row r="240" spans="1:61" s="2" customFormat="1" ht="15.75" hidden="1" x14ac:dyDescent="0.25">
      <c r="A240" s="2" t="s">
        <v>60</v>
      </c>
      <c r="B240" s="2" t="s">
        <v>60</v>
      </c>
      <c r="C240" s="2" t="str">
        <f t="shared" si="9"/>
        <v>Yanam-YanamSOUTH INDIAN BANK</v>
      </c>
      <c r="D240" s="2" t="s">
        <v>119</v>
      </c>
      <c r="E240" s="2">
        <v>0</v>
      </c>
      <c r="F240" s="1">
        <v>24</v>
      </c>
      <c r="G240" s="1" t="s">
        <v>26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1">
        <v>0</v>
      </c>
      <c r="AO240" s="1">
        <v>0</v>
      </c>
      <c r="AP240" s="1">
        <v>0</v>
      </c>
      <c r="AQ240" s="1">
        <v>0</v>
      </c>
      <c r="AR240" s="1">
        <v>0</v>
      </c>
      <c r="AS240" s="1">
        <v>0</v>
      </c>
      <c r="AT240" s="1">
        <v>0</v>
      </c>
      <c r="AU240" s="1">
        <v>0</v>
      </c>
      <c r="AV240" s="1">
        <v>0</v>
      </c>
      <c r="AW240" s="1">
        <v>0</v>
      </c>
      <c r="AX240" s="1">
        <v>0</v>
      </c>
      <c r="AY240" s="1">
        <v>0</v>
      </c>
      <c r="AZ240" s="1">
        <v>0</v>
      </c>
      <c r="BA240" s="1">
        <v>0</v>
      </c>
      <c r="BB240" s="1">
        <v>0</v>
      </c>
      <c r="BC240" s="1">
        <v>0</v>
      </c>
      <c r="BD240" s="1">
        <v>0</v>
      </c>
      <c r="BE240" s="1">
        <v>0</v>
      </c>
      <c r="BF240" s="1">
        <v>0</v>
      </c>
      <c r="BG240" s="1">
        <v>0</v>
      </c>
      <c r="BH240" s="1">
        <v>0</v>
      </c>
      <c r="BI240" s="1">
        <v>0</v>
      </c>
    </row>
    <row r="241" spans="1:61" s="2" customFormat="1" ht="15.75" hidden="1" x14ac:dyDescent="0.25">
      <c r="A241" s="2" t="s">
        <v>60</v>
      </c>
      <c r="B241" s="2" t="s">
        <v>60</v>
      </c>
      <c r="C241" s="2" t="str">
        <f t="shared" si="9"/>
        <v>Yanam-YanamTAMILNAD MERCANTILE BANK</v>
      </c>
      <c r="D241" s="2" t="s">
        <v>119</v>
      </c>
      <c r="E241" s="2">
        <v>0</v>
      </c>
      <c r="F241" s="1">
        <v>25</v>
      </c>
      <c r="G241" s="1" t="s">
        <v>27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  <c r="AI241" s="1">
        <v>0</v>
      </c>
      <c r="AJ241" s="1">
        <v>0</v>
      </c>
      <c r="AK241" s="1">
        <v>0</v>
      </c>
      <c r="AL241" s="1">
        <v>0</v>
      </c>
      <c r="AM241" s="1">
        <v>0</v>
      </c>
      <c r="AN241" s="1">
        <v>0</v>
      </c>
      <c r="AO241" s="1">
        <v>0</v>
      </c>
      <c r="AP241" s="1">
        <v>0</v>
      </c>
      <c r="AQ241" s="1">
        <v>0</v>
      </c>
      <c r="AR241" s="1">
        <v>0</v>
      </c>
      <c r="AS241" s="1">
        <v>0</v>
      </c>
      <c r="AT241" s="1">
        <v>0</v>
      </c>
      <c r="AU241" s="1">
        <v>0</v>
      </c>
      <c r="AV241" s="1">
        <v>0</v>
      </c>
      <c r="AW241" s="1">
        <v>0</v>
      </c>
      <c r="AX241" s="1">
        <v>0</v>
      </c>
      <c r="AY241" s="1">
        <v>0</v>
      </c>
      <c r="AZ241" s="1">
        <v>0</v>
      </c>
      <c r="BA241" s="1">
        <v>0</v>
      </c>
      <c r="BB241" s="1">
        <v>0</v>
      </c>
      <c r="BC241" s="1">
        <v>0</v>
      </c>
      <c r="BD241" s="1">
        <v>0</v>
      </c>
      <c r="BE241" s="1">
        <v>0</v>
      </c>
      <c r="BF241" s="1">
        <v>0</v>
      </c>
      <c r="BG241" s="1">
        <v>0</v>
      </c>
      <c r="BH241" s="1">
        <v>0</v>
      </c>
      <c r="BI241" s="1">
        <v>0</v>
      </c>
    </row>
    <row r="242" spans="1:61" s="2" customFormat="1" ht="15.75" hidden="1" x14ac:dyDescent="0.25">
      <c r="A242" s="2" t="s">
        <v>60</v>
      </c>
      <c r="B242" s="2" t="s">
        <v>60</v>
      </c>
      <c r="C242" s="2" t="str">
        <f t="shared" si="9"/>
        <v>Yanam-YanamBANDHAN BANK</v>
      </c>
      <c r="D242" s="2" t="s">
        <v>119</v>
      </c>
      <c r="E242" s="2">
        <v>0</v>
      </c>
      <c r="F242" s="1">
        <v>26</v>
      </c>
      <c r="G242" s="1" t="s">
        <v>28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  <c r="AO242" s="1">
        <v>0</v>
      </c>
      <c r="AP242" s="1">
        <v>0</v>
      </c>
      <c r="AQ242" s="1">
        <v>0</v>
      </c>
      <c r="AR242" s="1">
        <v>0</v>
      </c>
      <c r="AS242" s="1">
        <v>0</v>
      </c>
      <c r="AT242" s="1">
        <v>0</v>
      </c>
      <c r="AU242" s="1">
        <v>0</v>
      </c>
      <c r="AV242" s="1">
        <v>0</v>
      </c>
      <c r="AW242" s="1">
        <v>0</v>
      </c>
      <c r="AX242" s="1">
        <v>0</v>
      </c>
      <c r="AY242" s="1">
        <v>0</v>
      </c>
      <c r="AZ242" s="1">
        <v>0</v>
      </c>
      <c r="BA242" s="1">
        <v>0</v>
      </c>
      <c r="BB242" s="1">
        <v>0</v>
      </c>
      <c r="BC242" s="1">
        <v>0</v>
      </c>
      <c r="BD242" s="1">
        <v>0</v>
      </c>
      <c r="BE242" s="1">
        <v>0</v>
      </c>
      <c r="BF242" s="1">
        <v>0</v>
      </c>
      <c r="BG242" s="1">
        <v>0</v>
      </c>
      <c r="BH242" s="1">
        <v>0</v>
      </c>
      <c r="BI242" s="1">
        <v>0</v>
      </c>
    </row>
    <row r="243" spans="1:61" s="2" customFormat="1" ht="15.75" hidden="1" x14ac:dyDescent="0.25">
      <c r="A243" s="2" t="s">
        <v>60</v>
      </c>
      <c r="B243" s="2" t="s">
        <v>60</v>
      </c>
      <c r="C243" s="2" t="str">
        <f t="shared" si="9"/>
        <v>Yanam-YanamCSB BANK LIMITED</v>
      </c>
      <c r="D243" s="2" t="s">
        <v>119</v>
      </c>
      <c r="E243" s="2">
        <v>0</v>
      </c>
      <c r="F243" s="1">
        <v>27</v>
      </c>
      <c r="G243" s="1" t="s">
        <v>29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1">
        <v>0</v>
      </c>
      <c r="AO243" s="1">
        <v>0</v>
      </c>
      <c r="AP243" s="1">
        <v>0</v>
      </c>
      <c r="AQ243" s="1">
        <v>0</v>
      </c>
      <c r="AR243" s="1">
        <v>0</v>
      </c>
      <c r="AS243" s="1">
        <v>0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0</v>
      </c>
      <c r="BB243" s="1">
        <v>0</v>
      </c>
      <c r="BC243" s="1">
        <v>0</v>
      </c>
      <c r="BD243" s="1">
        <v>0</v>
      </c>
      <c r="BE243" s="1">
        <v>0</v>
      </c>
      <c r="BF243" s="1">
        <v>0</v>
      </c>
      <c r="BG243" s="1">
        <v>0</v>
      </c>
      <c r="BH243" s="1">
        <v>0</v>
      </c>
      <c r="BI243" s="1">
        <v>0</v>
      </c>
    </row>
    <row r="244" spans="1:61" s="2" customFormat="1" ht="15.75" hidden="1" x14ac:dyDescent="0.25">
      <c r="A244" s="2" t="s">
        <v>60</v>
      </c>
      <c r="B244" s="2" t="s">
        <v>60</v>
      </c>
      <c r="C244" s="2" t="str">
        <f t="shared" si="9"/>
        <v>Yanam-YanamINDUSIND BANK</v>
      </c>
      <c r="D244" s="2" t="s">
        <v>119</v>
      </c>
      <c r="E244" s="2">
        <v>0</v>
      </c>
      <c r="F244" s="1">
        <v>28</v>
      </c>
      <c r="G244" s="1" t="s">
        <v>30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  <c r="AO244" s="1">
        <v>0</v>
      </c>
      <c r="AP244" s="1">
        <v>0</v>
      </c>
      <c r="AQ244" s="1">
        <v>0</v>
      </c>
      <c r="AR244" s="1">
        <v>0</v>
      </c>
      <c r="AS244" s="1">
        <v>0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0</v>
      </c>
      <c r="BC244" s="1">
        <v>0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0</v>
      </c>
    </row>
    <row r="245" spans="1:61" s="2" customFormat="1" ht="15.75" hidden="1" x14ac:dyDescent="0.25">
      <c r="A245" s="2" t="s">
        <v>60</v>
      </c>
      <c r="B245" s="2" t="s">
        <v>60</v>
      </c>
      <c r="C245" s="2" t="str">
        <f t="shared" si="9"/>
        <v>Yanam-YanamYES BANK</v>
      </c>
      <c r="D245" s="2" t="s">
        <v>119</v>
      </c>
      <c r="E245" s="2">
        <v>0</v>
      </c>
      <c r="F245" s="1">
        <v>29</v>
      </c>
      <c r="G245" s="1" t="s">
        <v>31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1">
        <v>0</v>
      </c>
      <c r="AO245" s="1">
        <v>0</v>
      </c>
      <c r="AP245" s="1">
        <v>0</v>
      </c>
      <c r="AQ245" s="1">
        <v>0</v>
      </c>
      <c r="AR245" s="1">
        <v>0</v>
      </c>
      <c r="AS245" s="1">
        <v>0</v>
      </c>
      <c r="AT245" s="1">
        <v>0</v>
      </c>
      <c r="AU245" s="1">
        <v>0</v>
      </c>
      <c r="AV245" s="1">
        <v>0</v>
      </c>
      <c r="AW245" s="1">
        <v>0</v>
      </c>
      <c r="AX245" s="1">
        <v>0</v>
      </c>
      <c r="AY245" s="1">
        <v>0</v>
      </c>
      <c r="AZ245" s="1">
        <v>0</v>
      </c>
      <c r="BA245" s="1">
        <v>0</v>
      </c>
      <c r="BB245" s="1">
        <v>0</v>
      </c>
      <c r="BC245" s="1">
        <v>0</v>
      </c>
      <c r="BD245" s="1">
        <v>0</v>
      </c>
      <c r="BE245" s="1">
        <v>0</v>
      </c>
      <c r="BF245" s="1">
        <v>0</v>
      </c>
      <c r="BG245" s="1">
        <v>0</v>
      </c>
      <c r="BH245" s="1">
        <v>0</v>
      </c>
      <c r="BI245" s="1">
        <v>0</v>
      </c>
    </row>
    <row r="246" spans="1:61" s="2" customFormat="1" ht="15.75" hidden="1" x14ac:dyDescent="0.25">
      <c r="A246" s="2" t="s">
        <v>60</v>
      </c>
      <c r="B246" s="2" t="s">
        <v>60</v>
      </c>
      <c r="C246" s="2" t="str">
        <f t="shared" si="9"/>
        <v>Yanam-YanamKARNATAKA BANK</v>
      </c>
      <c r="D246" s="2" t="s">
        <v>119</v>
      </c>
      <c r="E246" s="2">
        <v>0</v>
      </c>
      <c r="F246" s="1">
        <v>30</v>
      </c>
      <c r="G246" s="1" t="s">
        <v>32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  <c r="AO246" s="1">
        <v>0</v>
      </c>
      <c r="AP246" s="1">
        <v>0</v>
      </c>
      <c r="AQ246" s="1">
        <v>0</v>
      </c>
      <c r="AR246" s="1">
        <v>0</v>
      </c>
      <c r="AS246" s="1">
        <v>0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</row>
    <row r="247" spans="1:61" s="2" customFormat="1" ht="15.75" hidden="1" x14ac:dyDescent="0.25">
      <c r="A247" s="2" t="s">
        <v>60</v>
      </c>
      <c r="B247" s="2" t="s">
        <v>60</v>
      </c>
      <c r="C247" s="2" t="str">
        <f t="shared" si="9"/>
        <v>Yanam-YanamDCB BANK</v>
      </c>
      <c r="D247" s="2" t="s">
        <v>119</v>
      </c>
      <c r="E247" s="2">
        <v>0</v>
      </c>
      <c r="F247" s="1">
        <v>31</v>
      </c>
      <c r="G247" s="1" t="s">
        <v>33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1">
        <v>0</v>
      </c>
      <c r="AM247" s="1">
        <v>0</v>
      </c>
      <c r="AN247" s="1">
        <v>0</v>
      </c>
      <c r="AO247" s="1">
        <v>0</v>
      </c>
      <c r="AP247" s="1">
        <v>0</v>
      </c>
      <c r="AQ247" s="1">
        <v>0</v>
      </c>
      <c r="AR247" s="1">
        <v>0</v>
      </c>
      <c r="AS247" s="1">
        <v>0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</row>
    <row r="248" spans="1:61" s="2" customFormat="1" ht="15.75" hidden="1" x14ac:dyDescent="0.25">
      <c r="A248" s="2" t="s">
        <v>60</v>
      </c>
      <c r="B248" s="2" t="s">
        <v>60</v>
      </c>
      <c r="C248" s="2" t="str">
        <f t="shared" si="9"/>
        <v>Yanam-YanamDHANLAXMI BANK</v>
      </c>
      <c r="D248" s="2" t="s">
        <v>119</v>
      </c>
      <c r="E248" s="2">
        <v>0</v>
      </c>
      <c r="F248" s="1">
        <v>32</v>
      </c>
      <c r="G248" s="1" t="s">
        <v>34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1">
        <v>0</v>
      </c>
      <c r="AQ248" s="1">
        <v>0</v>
      </c>
      <c r="AR248" s="1">
        <v>0</v>
      </c>
      <c r="AS248" s="1">
        <v>0</v>
      </c>
      <c r="AT248" s="1">
        <v>0</v>
      </c>
      <c r="AU248" s="1">
        <v>0</v>
      </c>
      <c r="AV248" s="1">
        <v>0</v>
      </c>
      <c r="AW248" s="1">
        <v>0</v>
      </c>
      <c r="AX248" s="1">
        <v>0</v>
      </c>
      <c r="AY248" s="1">
        <v>0</v>
      </c>
      <c r="AZ248" s="1">
        <v>0</v>
      </c>
      <c r="BA248" s="1">
        <v>0</v>
      </c>
      <c r="BB248" s="1">
        <v>0</v>
      </c>
      <c r="BC248" s="1">
        <v>0</v>
      </c>
      <c r="BD248" s="1">
        <v>0</v>
      </c>
      <c r="BE248" s="1">
        <v>0</v>
      </c>
      <c r="BF248" s="1">
        <v>0</v>
      </c>
      <c r="BG248" s="1">
        <v>0</v>
      </c>
      <c r="BH248" s="1">
        <v>0</v>
      </c>
      <c r="BI248" s="1">
        <v>0</v>
      </c>
    </row>
    <row r="249" spans="1:61" s="2" customFormat="1" ht="15.75" hidden="1" x14ac:dyDescent="0.25">
      <c r="A249" s="2" t="s">
        <v>60</v>
      </c>
      <c r="B249" s="2" t="s">
        <v>60</v>
      </c>
      <c r="C249" s="2" t="str">
        <f t="shared" si="9"/>
        <v>Yanam-YanamPUDUVAI BHARATHIYAR GRAMA BANK</v>
      </c>
      <c r="D249" s="2" t="s">
        <v>120</v>
      </c>
      <c r="E249" s="2">
        <v>2</v>
      </c>
      <c r="F249" s="1">
        <v>33</v>
      </c>
      <c r="G249" s="1" t="s">
        <v>36</v>
      </c>
      <c r="H249" s="1">
        <v>4286</v>
      </c>
      <c r="I249" s="1">
        <v>607325350</v>
      </c>
      <c r="J249" s="1">
        <v>2</v>
      </c>
      <c r="K249" s="1">
        <v>141000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4288</v>
      </c>
      <c r="S249" s="1">
        <v>607466350</v>
      </c>
      <c r="T249" s="1">
        <v>419</v>
      </c>
      <c r="U249" s="1">
        <v>39902700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419</v>
      </c>
      <c r="AE249" s="1">
        <v>39902700</v>
      </c>
      <c r="AF249" s="1">
        <v>0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  <c r="AO249" s="1">
        <v>0</v>
      </c>
      <c r="AP249" s="1">
        <v>0</v>
      </c>
      <c r="AQ249" s="1">
        <v>0</v>
      </c>
      <c r="AR249" s="1">
        <v>4707</v>
      </c>
      <c r="AS249" s="1">
        <v>647369050</v>
      </c>
      <c r="AT249" s="1">
        <v>2690</v>
      </c>
      <c r="AU249" s="1">
        <v>356106397</v>
      </c>
      <c r="AV249" s="1">
        <v>0</v>
      </c>
      <c r="AW249" s="1">
        <v>0</v>
      </c>
      <c r="AX249" s="1">
        <v>0</v>
      </c>
      <c r="AY249" s="1">
        <v>0</v>
      </c>
      <c r="AZ249" s="1">
        <v>1</v>
      </c>
      <c r="BA249" s="1">
        <v>3000000</v>
      </c>
      <c r="BB249" s="1">
        <v>0</v>
      </c>
      <c r="BC249" s="1">
        <v>0</v>
      </c>
      <c r="BD249" s="1">
        <v>26</v>
      </c>
      <c r="BE249" s="1">
        <v>8370000</v>
      </c>
      <c r="BF249" s="1">
        <v>27</v>
      </c>
      <c r="BG249" s="1">
        <v>11370000</v>
      </c>
      <c r="BH249" s="1">
        <v>4734</v>
      </c>
      <c r="BI249" s="1">
        <v>658739050</v>
      </c>
    </row>
    <row r="250" spans="1:61" s="2" customFormat="1" ht="15.75" hidden="1" x14ac:dyDescent="0.25">
      <c r="A250" s="2" t="s">
        <v>60</v>
      </c>
      <c r="B250" s="2" t="s">
        <v>60</v>
      </c>
      <c r="C250" s="2" t="str">
        <f t="shared" si="9"/>
        <v>Yanam-YanamEQUITAS SMALL FIN. BANK</v>
      </c>
      <c r="D250" s="2" t="s">
        <v>121</v>
      </c>
      <c r="E250" s="2">
        <v>0</v>
      </c>
      <c r="F250" s="1">
        <v>34</v>
      </c>
      <c r="G250" s="1" t="s">
        <v>38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1">
        <v>0</v>
      </c>
      <c r="AO250" s="1">
        <v>0</v>
      </c>
      <c r="AP250" s="1">
        <v>0</v>
      </c>
      <c r="AQ250" s="1">
        <v>0</v>
      </c>
      <c r="AR250" s="1">
        <v>0</v>
      </c>
      <c r="AS250" s="1">
        <v>0</v>
      </c>
      <c r="AT250" s="1">
        <v>0</v>
      </c>
      <c r="AU250" s="1">
        <v>0</v>
      </c>
      <c r="AV250" s="1">
        <v>0</v>
      </c>
      <c r="AW250" s="1">
        <v>0</v>
      </c>
      <c r="AX250" s="1">
        <v>0</v>
      </c>
      <c r="AY250" s="1">
        <v>0</v>
      </c>
      <c r="AZ250" s="1">
        <v>0</v>
      </c>
      <c r="BA250" s="1">
        <v>0</v>
      </c>
      <c r="BB250" s="1">
        <v>0</v>
      </c>
      <c r="BC250" s="1">
        <v>0</v>
      </c>
      <c r="BD250" s="1">
        <v>0</v>
      </c>
      <c r="BE250" s="1">
        <v>0</v>
      </c>
      <c r="BF250" s="1">
        <v>0</v>
      </c>
      <c r="BG250" s="1">
        <v>0</v>
      </c>
      <c r="BH250" s="1">
        <v>0</v>
      </c>
      <c r="BI250" s="1">
        <v>0</v>
      </c>
    </row>
    <row r="251" spans="1:61" s="2" customFormat="1" ht="15.75" hidden="1" x14ac:dyDescent="0.25">
      <c r="A251" s="2" t="s">
        <v>60</v>
      </c>
      <c r="B251" s="2" t="s">
        <v>60</v>
      </c>
      <c r="C251" s="2" t="str">
        <f t="shared" si="9"/>
        <v>Yanam-YanamFINCARE SMALL FIN. BANK</v>
      </c>
      <c r="D251" s="2" t="s">
        <v>121</v>
      </c>
      <c r="E251" s="2">
        <v>0</v>
      </c>
      <c r="F251" s="1">
        <v>35</v>
      </c>
      <c r="G251" s="1" t="s">
        <v>39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  <c r="AI251" s="1">
        <v>0</v>
      </c>
      <c r="AJ251" s="1">
        <v>0</v>
      </c>
      <c r="AK251" s="1">
        <v>0</v>
      </c>
      <c r="AL251" s="1">
        <v>0</v>
      </c>
      <c r="AM251" s="1">
        <v>0</v>
      </c>
      <c r="AN251" s="1">
        <v>0</v>
      </c>
      <c r="AO251" s="1">
        <v>0</v>
      </c>
      <c r="AP251" s="1">
        <v>0</v>
      </c>
      <c r="AQ251" s="1">
        <v>0</v>
      </c>
      <c r="AR251" s="1">
        <v>0</v>
      </c>
      <c r="AS251" s="1">
        <v>0</v>
      </c>
      <c r="AT251" s="1">
        <v>0</v>
      </c>
      <c r="AU251" s="1">
        <v>0</v>
      </c>
      <c r="AV251" s="1">
        <v>0</v>
      </c>
      <c r="AW251" s="1">
        <v>0</v>
      </c>
      <c r="AX251" s="1">
        <v>0</v>
      </c>
      <c r="AY251" s="1">
        <v>0</v>
      </c>
      <c r="AZ251" s="1">
        <v>0</v>
      </c>
      <c r="BA251" s="1">
        <v>0</v>
      </c>
      <c r="BB251" s="1">
        <v>0</v>
      </c>
      <c r="BC251" s="1">
        <v>0</v>
      </c>
      <c r="BD251" s="1">
        <v>0</v>
      </c>
      <c r="BE251" s="1">
        <v>0</v>
      </c>
      <c r="BF251" s="1">
        <v>0</v>
      </c>
      <c r="BG251" s="1">
        <v>0</v>
      </c>
      <c r="BH251" s="1">
        <v>0</v>
      </c>
      <c r="BI251" s="1">
        <v>0</v>
      </c>
    </row>
    <row r="252" spans="1:61" s="2" customFormat="1" ht="15.75" hidden="1" x14ac:dyDescent="0.25">
      <c r="A252" s="2" t="s">
        <v>60</v>
      </c>
      <c r="B252" s="2" t="s">
        <v>60</v>
      </c>
      <c r="C252" s="2" t="str">
        <f t="shared" si="9"/>
        <v>Yanam-YanamJANA SMALL FIN. BANK</v>
      </c>
      <c r="D252" s="2" t="s">
        <v>121</v>
      </c>
      <c r="E252" s="2">
        <v>0</v>
      </c>
      <c r="F252" s="1">
        <v>36</v>
      </c>
      <c r="G252" s="1" t="s">
        <v>40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  <c r="AI252" s="1">
        <v>0</v>
      </c>
      <c r="AJ252" s="1">
        <v>0</v>
      </c>
      <c r="AK252" s="1">
        <v>0</v>
      </c>
      <c r="AL252" s="1">
        <v>0</v>
      </c>
      <c r="AM252" s="1">
        <v>0</v>
      </c>
      <c r="AN252" s="1">
        <v>0</v>
      </c>
      <c r="AO252" s="1">
        <v>0</v>
      </c>
      <c r="AP252" s="1">
        <v>0</v>
      </c>
      <c r="AQ252" s="1">
        <v>0</v>
      </c>
      <c r="AR252" s="1">
        <v>0</v>
      </c>
      <c r="AS252" s="1">
        <v>0</v>
      </c>
      <c r="AT252" s="1">
        <v>0</v>
      </c>
      <c r="AU252" s="1">
        <v>0</v>
      </c>
      <c r="AV252" s="1">
        <v>0</v>
      </c>
      <c r="AW252" s="1">
        <v>0</v>
      </c>
      <c r="AX252" s="1">
        <v>0</v>
      </c>
      <c r="AY252" s="1">
        <v>0</v>
      </c>
      <c r="AZ252" s="1">
        <v>0</v>
      </c>
      <c r="BA252" s="1">
        <v>0</v>
      </c>
      <c r="BB252" s="1">
        <v>0</v>
      </c>
      <c r="BC252" s="1">
        <v>0</v>
      </c>
      <c r="BD252" s="1">
        <v>0</v>
      </c>
      <c r="BE252" s="1">
        <v>0</v>
      </c>
      <c r="BF252" s="1">
        <v>0</v>
      </c>
      <c r="BG252" s="1">
        <v>0</v>
      </c>
      <c r="BH252" s="1">
        <v>0</v>
      </c>
      <c r="BI252" s="1">
        <v>0</v>
      </c>
    </row>
    <row r="253" spans="1:61" s="2" customFormat="1" ht="15.75" hidden="1" x14ac:dyDescent="0.25">
      <c r="A253" s="2" t="s">
        <v>60</v>
      </c>
      <c r="B253" s="2" t="s">
        <v>60</v>
      </c>
      <c r="C253" s="2" t="str">
        <f t="shared" si="9"/>
        <v>Yanam-YanamSURYODAY SMALL FIN. BANK</v>
      </c>
      <c r="D253" s="2" t="s">
        <v>121</v>
      </c>
      <c r="E253" s="2">
        <v>0</v>
      </c>
      <c r="F253" s="1">
        <v>37</v>
      </c>
      <c r="G253" s="1" t="s">
        <v>41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  <c r="AI253" s="1">
        <v>0</v>
      </c>
      <c r="AJ253" s="1">
        <v>0</v>
      </c>
      <c r="AK253" s="1">
        <v>0</v>
      </c>
      <c r="AL253" s="1">
        <v>0</v>
      </c>
      <c r="AM253" s="1">
        <v>0</v>
      </c>
      <c r="AN253" s="1">
        <v>0</v>
      </c>
      <c r="AO253" s="1">
        <v>0</v>
      </c>
      <c r="AP253" s="1">
        <v>0</v>
      </c>
      <c r="AQ253" s="1">
        <v>0</v>
      </c>
      <c r="AR253" s="1">
        <v>0</v>
      </c>
      <c r="AS253" s="1">
        <v>0</v>
      </c>
      <c r="AT253" s="1">
        <v>0</v>
      </c>
      <c r="AU253" s="1">
        <v>0</v>
      </c>
      <c r="AV253" s="1">
        <v>0</v>
      </c>
      <c r="AW253" s="1">
        <v>0</v>
      </c>
      <c r="AX253" s="1">
        <v>0</v>
      </c>
      <c r="AY253" s="1">
        <v>0</v>
      </c>
      <c r="AZ253" s="1">
        <v>0</v>
      </c>
      <c r="BA253" s="1">
        <v>0</v>
      </c>
      <c r="BB253" s="1">
        <v>0</v>
      </c>
      <c r="BC253" s="1">
        <v>0</v>
      </c>
      <c r="BD253" s="1">
        <v>0</v>
      </c>
      <c r="BE253" s="1">
        <v>0</v>
      </c>
      <c r="BF253" s="1">
        <v>0</v>
      </c>
      <c r="BG253" s="1">
        <v>0</v>
      </c>
      <c r="BH253" s="1">
        <v>0</v>
      </c>
      <c r="BI253" s="1">
        <v>0</v>
      </c>
    </row>
    <row r="254" spans="1:61" s="2" customFormat="1" ht="15.75" hidden="1" x14ac:dyDescent="0.25">
      <c r="A254" s="2" t="s">
        <v>60</v>
      </c>
      <c r="B254" s="2" t="s">
        <v>60</v>
      </c>
      <c r="C254" s="2" t="str">
        <f t="shared" si="9"/>
        <v>Yanam-YanamUJJIVAN SMALL FIN. BANK</v>
      </c>
      <c r="D254" s="2" t="s">
        <v>121</v>
      </c>
      <c r="E254" s="2">
        <v>0</v>
      </c>
      <c r="F254" s="1">
        <v>38</v>
      </c>
      <c r="G254" s="1" t="s">
        <v>42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  <c r="AO254" s="1">
        <v>0</v>
      </c>
      <c r="AP254" s="1">
        <v>0</v>
      </c>
      <c r="AQ254" s="1">
        <v>0</v>
      </c>
      <c r="AR254" s="1">
        <v>0</v>
      </c>
      <c r="AS254" s="1">
        <v>0</v>
      </c>
      <c r="AT254" s="1">
        <v>0</v>
      </c>
      <c r="AU254" s="1">
        <v>0</v>
      </c>
      <c r="AV254" s="1">
        <v>0</v>
      </c>
      <c r="AW254" s="1">
        <v>0</v>
      </c>
      <c r="AX254" s="1">
        <v>0</v>
      </c>
      <c r="AY254" s="1">
        <v>0</v>
      </c>
      <c r="AZ254" s="1">
        <v>0</v>
      </c>
      <c r="BA254" s="1">
        <v>0</v>
      </c>
      <c r="BB254" s="1">
        <v>0</v>
      </c>
      <c r="BC254" s="1">
        <v>0</v>
      </c>
      <c r="BD254" s="1">
        <v>0</v>
      </c>
      <c r="BE254" s="1">
        <v>0</v>
      </c>
      <c r="BF254" s="1">
        <v>0</v>
      </c>
      <c r="BG254" s="1">
        <v>0</v>
      </c>
      <c r="BH254" s="1">
        <v>0</v>
      </c>
      <c r="BI254" s="1">
        <v>0</v>
      </c>
    </row>
    <row r="255" spans="1:61" s="2" customFormat="1" ht="15.75" hidden="1" x14ac:dyDescent="0.25">
      <c r="A255" s="2" t="s">
        <v>60</v>
      </c>
      <c r="B255" s="2" t="s">
        <v>60</v>
      </c>
      <c r="C255" s="2" t="str">
        <f t="shared" si="9"/>
        <v>Yanam-YanamUTKARSH SMALL FIN. BANK</v>
      </c>
      <c r="D255" s="2" t="s">
        <v>121</v>
      </c>
      <c r="E255" s="2">
        <v>0</v>
      </c>
      <c r="F255" s="1">
        <v>39</v>
      </c>
      <c r="G255" s="1" t="s">
        <v>43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  <c r="AI255" s="1">
        <v>0</v>
      </c>
      <c r="AJ255" s="1">
        <v>0</v>
      </c>
      <c r="AK255" s="1">
        <v>0</v>
      </c>
      <c r="AL255" s="1">
        <v>0</v>
      </c>
      <c r="AM255" s="1">
        <v>0</v>
      </c>
      <c r="AN255" s="1">
        <v>0</v>
      </c>
      <c r="AO255" s="1">
        <v>0</v>
      </c>
      <c r="AP255" s="1">
        <v>0</v>
      </c>
      <c r="AQ255" s="1">
        <v>0</v>
      </c>
      <c r="AR255" s="1">
        <v>0</v>
      </c>
      <c r="AS255" s="1">
        <v>0</v>
      </c>
      <c r="AT255" s="1">
        <v>0</v>
      </c>
      <c r="AU255" s="1">
        <v>0</v>
      </c>
      <c r="AV255" s="1">
        <v>0</v>
      </c>
      <c r="AW255" s="1">
        <v>0</v>
      </c>
      <c r="AX255" s="1">
        <v>0</v>
      </c>
      <c r="AY255" s="1">
        <v>0</v>
      </c>
      <c r="AZ255" s="1">
        <v>0</v>
      </c>
      <c r="BA255" s="1">
        <v>0</v>
      </c>
      <c r="BB255" s="1">
        <v>0</v>
      </c>
      <c r="BC255" s="1">
        <v>0</v>
      </c>
      <c r="BD255" s="1">
        <v>0</v>
      </c>
      <c r="BE255" s="1">
        <v>0</v>
      </c>
      <c r="BF255" s="1">
        <v>0</v>
      </c>
      <c r="BG255" s="1">
        <v>0</v>
      </c>
      <c r="BH255" s="1">
        <v>0</v>
      </c>
      <c r="BI255" s="1">
        <v>0</v>
      </c>
    </row>
    <row r="256" spans="1:61" s="2" customFormat="1" ht="15.75" hidden="1" x14ac:dyDescent="0.25">
      <c r="A256" s="2" t="s">
        <v>60</v>
      </c>
      <c r="B256" s="2" t="s">
        <v>60</v>
      </c>
      <c r="C256" s="2" t="str">
        <f t="shared" si="9"/>
        <v>Yanam-YanamESAF SMALL FIN. BANK</v>
      </c>
      <c r="D256" s="2" t="s">
        <v>121</v>
      </c>
      <c r="E256" s="2">
        <v>0</v>
      </c>
      <c r="F256" s="1">
        <v>40</v>
      </c>
      <c r="G256" s="1" t="s">
        <v>44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1">
        <v>0</v>
      </c>
      <c r="AO256" s="1">
        <v>0</v>
      </c>
      <c r="AP256" s="1">
        <v>0</v>
      </c>
      <c r="AQ256" s="1">
        <v>0</v>
      </c>
      <c r="AR256" s="1">
        <v>0</v>
      </c>
      <c r="AS256" s="1">
        <v>0</v>
      </c>
      <c r="AT256" s="1">
        <v>0</v>
      </c>
      <c r="AU256" s="1">
        <v>0</v>
      </c>
      <c r="AV256" s="1">
        <v>0</v>
      </c>
      <c r="AW256" s="1">
        <v>0</v>
      </c>
      <c r="AX256" s="1">
        <v>0</v>
      </c>
      <c r="AY256" s="1">
        <v>0</v>
      </c>
      <c r="AZ256" s="1">
        <v>0</v>
      </c>
      <c r="BA256" s="1">
        <v>0</v>
      </c>
      <c r="BB256" s="1">
        <v>0</v>
      </c>
      <c r="BC256" s="1">
        <v>0</v>
      </c>
      <c r="BD256" s="1">
        <v>0</v>
      </c>
      <c r="BE256" s="1">
        <v>0</v>
      </c>
      <c r="BF256" s="1">
        <v>0</v>
      </c>
      <c r="BG256" s="1">
        <v>0</v>
      </c>
      <c r="BH256" s="1">
        <v>0</v>
      </c>
      <c r="BI256" s="1">
        <v>0</v>
      </c>
    </row>
    <row r="257" spans="1:61" s="2" customFormat="1" ht="15.75" hidden="1" x14ac:dyDescent="0.25">
      <c r="A257" s="2" t="s">
        <v>60</v>
      </c>
      <c r="B257" s="2" t="s">
        <v>60</v>
      </c>
      <c r="C257" s="2" t="str">
        <f t="shared" si="9"/>
        <v>Yanam-YanamPUDUCHERRY STATE CO-OPERATIVE BANK</v>
      </c>
      <c r="D257" s="2" t="s">
        <v>122</v>
      </c>
      <c r="E257" s="2">
        <v>1</v>
      </c>
      <c r="F257" s="1">
        <v>41</v>
      </c>
      <c r="G257" s="1" t="s">
        <v>46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  <c r="Y257" s="1">
        <v>0</v>
      </c>
      <c r="Z257" s="1">
        <v>0</v>
      </c>
      <c r="AA257" s="1">
        <v>0</v>
      </c>
      <c r="AB257" s="1">
        <v>0</v>
      </c>
      <c r="AC257" s="1">
        <v>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  <c r="AI257" s="1">
        <v>0</v>
      </c>
      <c r="AJ257" s="1">
        <v>0</v>
      </c>
      <c r="AK257" s="1">
        <v>0</v>
      </c>
      <c r="AL257" s="1">
        <v>0</v>
      </c>
      <c r="AM257" s="1">
        <v>0</v>
      </c>
      <c r="AN257" s="1">
        <v>0</v>
      </c>
      <c r="AO257" s="1">
        <v>0</v>
      </c>
      <c r="AP257" s="1">
        <v>0</v>
      </c>
      <c r="AQ257" s="1">
        <v>0</v>
      </c>
      <c r="AR257" s="1">
        <v>0</v>
      </c>
      <c r="AS257" s="1">
        <v>0</v>
      </c>
      <c r="AT257" s="1">
        <v>0</v>
      </c>
      <c r="AU257" s="1">
        <v>0</v>
      </c>
      <c r="AV257" s="1">
        <v>0</v>
      </c>
      <c r="AW257" s="1">
        <v>0</v>
      </c>
      <c r="AX257" s="1">
        <v>0</v>
      </c>
      <c r="AY257" s="1">
        <v>0</v>
      </c>
      <c r="AZ257" s="1">
        <v>0</v>
      </c>
      <c r="BA257" s="1">
        <v>0</v>
      </c>
      <c r="BB257" s="1">
        <v>34</v>
      </c>
      <c r="BC257" s="1">
        <v>30508200</v>
      </c>
      <c r="BD257" s="1">
        <v>249</v>
      </c>
      <c r="BE257" s="1">
        <v>241663352</v>
      </c>
      <c r="BF257" s="1">
        <v>283</v>
      </c>
      <c r="BG257" s="1">
        <v>272171552</v>
      </c>
      <c r="BH257" s="1">
        <v>283</v>
      </c>
      <c r="BI257" s="1">
        <v>272171552</v>
      </c>
    </row>
    <row r="258" spans="1:61" s="2" customFormat="1" ht="15.75" hidden="1" x14ac:dyDescent="0.25">
      <c r="A258" s="2" t="s">
        <v>60</v>
      </c>
      <c r="B258" s="2" t="s">
        <v>60</v>
      </c>
      <c r="C258" s="2" t="str">
        <f t="shared" si="9"/>
        <v>Yanam-YanamINDIA POST PAYMENTS BANK</v>
      </c>
      <c r="D258" s="2" t="s">
        <v>123</v>
      </c>
      <c r="E258" s="2">
        <v>0</v>
      </c>
      <c r="F258" s="1">
        <v>42</v>
      </c>
      <c r="G258" s="1" t="s">
        <v>48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1">
        <v>0</v>
      </c>
      <c r="AO258" s="1">
        <v>0</v>
      </c>
      <c r="AP258" s="1">
        <v>0</v>
      </c>
      <c r="AQ258" s="1">
        <v>0</v>
      </c>
      <c r="AR258" s="1">
        <v>0</v>
      </c>
      <c r="AS258" s="1">
        <v>0</v>
      </c>
      <c r="AT258" s="1">
        <v>0</v>
      </c>
      <c r="AU258" s="1">
        <v>0</v>
      </c>
      <c r="AV258" s="1">
        <v>0</v>
      </c>
      <c r="AW258" s="1">
        <v>0</v>
      </c>
      <c r="AX258" s="1">
        <v>0</v>
      </c>
      <c r="AY258" s="1">
        <v>0</v>
      </c>
      <c r="AZ258" s="1">
        <v>0</v>
      </c>
      <c r="BA258" s="1">
        <v>0</v>
      </c>
      <c r="BB258" s="1">
        <v>0</v>
      </c>
      <c r="BC258" s="1">
        <v>0</v>
      </c>
      <c r="BD258" s="1">
        <v>0</v>
      </c>
      <c r="BE258" s="1">
        <v>0</v>
      </c>
      <c r="BF258" s="1">
        <v>0</v>
      </c>
      <c r="BG258" s="1">
        <v>0</v>
      </c>
      <c r="BH258" s="1">
        <v>0</v>
      </c>
      <c r="BI258" s="1">
        <v>0</v>
      </c>
    </row>
    <row r="259" spans="1:61" s="2" customFormat="1" ht="15.75" hidden="1" x14ac:dyDescent="0.25">
      <c r="A259" s="2" t="s">
        <v>60</v>
      </c>
      <c r="B259" s="2" t="s">
        <v>60</v>
      </c>
      <c r="C259" s="2" t="str">
        <f>A259&amp;"-"&amp;B259&amp;G259</f>
        <v>Yanam-YanamSIDBI</v>
      </c>
      <c r="D259" s="2" t="s">
        <v>124</v>
      </c>
      <c r="E259" s="2">
        <v>0</v>
      </c>
      <c r="F259" s="1">
        <v>43</v>
      </c>
      <c r="G259" s="1" t="s">
        <v>50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  <c r="W259" s="1">
        <v>0</v>
      </c>
      <c r="X259" s="1">
        <v>0</v>
      </c>
      <c r="Y259" s="1">
        <v>0</v>
      </c>
      <c r="Z259" s="1">
        <v>0</v>
      </c>
      <c r="AA259" s="1">
        <v>0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0</v>
      </c>
      <c r="AI259" s="1">
        <v>0</v>
      </c>
      <c r="AJ259" s="1">
        <v>0</v>
      </c>
      <c r="AK259" s="1">
        <v>0</v>
      </c>
      <c r="AL259" s="1">
        <v>0</v>
      </c>
      <c r="AM259" s="1">
        <v>0</v>
      </c>
      <c r="AN259" s="1">
        <v>0</v>
      </c>
      <c r="AO259" s="1">
        <v>0</v>
      </c>
      <c r="AP259" s="1">
        <v>0</v>
      </c>
      <c r="AQ259" s="1">
        <v>0</v>
      </c>
      <c r="AR259" s="1">
        <v>0</v>
      </c>
      <c r="AS259" s="1">
        <v>0</v>
      </c>
      <c r="AT259" s="1">
        <v>0</v>
      </c>
      <c r="AU259" s="1">
        <v>0</v>
      </c>
      <c r="AV259" s="1">
        <v>0</v>
      </c>
      <c r="AW259" s="1">
        <v>0</v>
      </c>
      <c r="AX259" s="1">
        <v>0</v>
      </c>
      <c r="AY259" s="1">
        <v>0</v>
      </c>
      <c r="AZ259" s="1">
        <v>0</v>
      </c>
      <c r="BA259" s="1">
        <v>0</v>
      </c>
      <c r="BB259" s="1">
        <v>0</v>
      </c>
      <c r="BC259" s="1">
        <v>0</v>
      </c>
      <c r="BD259" s="1">
        <v>0</v>
      </c>
      <c r="BE259" s="1">
        <v>0</v>
      </c>
      <c r="BF259" s="1">
        <v>0</v>
      </c>
      <c r="BG259" s="1">
        <v>0</v>
      </c>
      <c r="BH259" s="1">
        <v>0</v>
      </c>
      <c r="BI259" s="1">
        <v>0</v>
      </c>
    </row>
  </sheetData>
  <autoFilter ref="A1:BI259" xr:uid="{00000000-0009-0000-0000-00000C000000}">
    <filterColumn colId="1">
      <filters>
        <filter val="PUDUCHERRY URBAN"/>
      </filters>
    </filterColumn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5"/>
  <dimension ref="A1:BF205"/>
  <sheetViews>
    <sheetView zoomScale="85" zoomScaleNormal="85" workbookViewId="0">
      <selection activeCell="B1" sqref="B1"/>
    </sheetView>
  </sheetViews>
  <sheetFormatPr defaultRowHeight="15" x14ac:dyDescent="0.25"/>
  <cols>
    <col min="1" max="2" width="36.28515625" bestFit="1" customWidth="1"/>
    <col min="3" max="3" width="6.28515625" customWidth="1"/>
    <col min="4" max="4" width="64.5703125" customWidth="1"/>
    <col min="5" max="57" width="14.7109375" customWidth="1"/>
    <col min="58" max="58" width="20.5703125" customWidth="1"/>
    <col min="59" max="59" width="0" hidden="1" customWidth="1"/>
  </cols>
  <sheetData>
    <row r="1" spans="1:58" ht="75" x14ac:dyDescent="0.25">
      <c r="A1" t="s">
        <v>116</v>
      </c>
      <c r="B1" t="s">
        <v>61</v>
      </c>
      <c r="C1" s="7" t="s">
        <v>0</v>
      </c>
      <c r="D1" s="8" t="s">
        <v>1</v>
      </c>
      <c r="E1" s="6" t="s">
        <v>62</v>
      </c>
      <c r="F1" s="6" t="s">
        <v>63</v>
      </c>
      <c r="G1" s="6" t="s">
        <v>64</v>
      </c>
      <c r="H1" s="6" t="s">
        <v>65</v>
      </c>
      <c r="I1" s="6" t="s">
        <v>66</v>
      </c>
      <c r="J1" s="6" t="s">
        <v>67</v>
      </c>
      <c r="K1" s="6" t="s">
        <v>68</v>
      </c>
      <c r="L1" s="6" t="s">
        <v>69</v>
      </c>
      <c r="M1" s="6" t="s">
        <v>70</v>
      </c>
      <c r="N1" s="6" t="s">
        <v>71</v>
      </c>
      <c r="O1" s="6" t="s">
        <v>72</v>
      </c>
      <c r="P1" s="6" t="s">
        <v>73</v>
      </c>
      <c r="Q1" s="6" t="s">
        <v>74</v>
      </c>
      <c r="R1" s="6" t="s">
        <v>75</v>
      </c>
      <c r="S1" s="6" t="s">
        <v>76</v>
      </c>
      <c r="T1" s="6" t="s">
        <v>77</v>
      </c>
      <c r="U1" s="6" t="s">
        <v>78</v>
      </c>
      <c r="V1" s="6" t="s">
        <v>79</v>
      </c>
      <c r="W1" s="6" t="s">
        <v>80</v>
      </c>
      <c r="X1" s="6" t="s">
        <v>81</v>
      </c>
      <c r="Y1" s="6" t="s">
        <v>82</v>
      </c>
      <c r="Z1" s="6" t="s">
        <v>83</v>
      </c>
      <c r="AA1" s="6" t="s">
        <v>84</v>
      </c>
      <c r="AB1" s="6" t="s">
        <v>85</v>
      </c>
      <c r="AC1" s="6" t="s">
        <v>86</v>
      </c>
      <c r="AD1" s="6" t="s">
        <v>87</v>
      </c>
      <c r="AE1" s="6" t="s">
        <v>88</v>
      </c>
      <c r="AF1" s="6" t="s">
        <v>89</v>
      </c>
      <c r="AG1" s="6" t="s">
        <v>90</v>
      </c>
      <c r="AH1" s="6" t="s">
        <v>91</v>
      </c>
      <c r="AI1" s="6" t="s">
        <v>92</v>
      </c>
      <c r="AJ1" s="6" t="s">
        <v>93</v>
      </c>
      <c r="AK1" s="6" t="s">
        <v>94</v>
      </c>
      <c r="AL1" s="6" t="s">
        <v>95</v>
      </c>
      <c r="AM1" s="6" t="s">
        <v>96</v>
      </c>
      <c r="AN1" s="6" t="s">
        <v>97</v>
      </c>
      <c r="AO1" s="6" t="s">
        <v>98</v>
      </c>
      <c r="AP1" s="6" t="s">
        <v>99</v>
      </c>
      <c r="AQ1" s="6" t="s">
        <v>100</v>
      </c>
      <c r="AR1" s="10" t="s">
        <v>101</v>
      </c>
      <c r="AS1" s="6" t="s">
        <v>102</v>
      </c>
      <c r="AT1" s="6" t="s">
        <v>103</v>
      </c>
      <c r="AU1" s="6" t="s">
        <v>104</v>
      </c>
      <c r="AV1" s="6" t="s">
        <v>105</v>
      </c>
      <c r="AW1" s="6" t="s">
        <v>106</v>
      </c>
      <c r="AX1" s="6" t="s">
        <v>107</v>
      </c>
      <c r="AY1" s="6" t="s">
        <v>108</v>
      </c>
      <c r="AZ1" s="6" t="s">
        <v>109</v>
      </c>
      <c r="BA1" s="6" t="s">
        <v>110</v>
      </c>
      <c r="BB1" s="6" t="s">
        <v>111</v>
      </c>
      <c r="BC1" s="6" t="s">
        <v>112</v>
      </c>
      <c r="BD1" s="6" t="s">
        <v>113</v>
      </c>
      <c r="BE1" s="6" t="s">
        <v>114</v>
      </c>
      <c r="BF1" s="6" t="s">
        <v>115</v>
      </c>
    </row>
    <row r="2" spans="1:58" s="2" customFormat="1" ht="15.75" x14ac:dyDescent="0.25">
      <c r="A2" s="2" t="s">
        <v>53</v>
      </c>
      <c r="B2" s="2" t="s">
        <v>57</v>
      </c>
      <c r="C2" s="1">
        <v>1</v>
      </c>
      <c r="D2" s="1" t="s">
        <v>2</v>
      </c>
      <c r="E2" s="1">
        <v>344</v>
      </c>
      <c r="F2" s="1">
        <v>44923000</v>
      </c>
      <c r="G2" s="1">
        <v>1599</v>
      </c>
      <c r="H2" s="1">
        <v>203465000</v>
      </c>
      <c r="I2" s="1">
        <v>2</v>
      </c>
      <c r="J2" s="1">
        <v>460000</v>
      </c>
      <c r="K2" s="1">
        <v>0</v>
      </c>
      <c r="L2" s="1">
        <v>0</v>
      </c>
      <c r="M2" s="1">
        <v>2</v>
      </c>
      <c r="N2" s="1">
        <v>326651</v>
      </c>
      <c r="O2" s="1">
        <v>1945</v>
      </c>
      <c r="P2" s="1">
        <v>248714651</v>
      </c>
      <c r="Q2" s="1">
        <v>26</v>
      </c>
      <c r="R2" s="1">
        <v>21816264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26</v>
      </c>
      <c r="AB2" s="1">
        <v>21816264</v>
      </c>
      <c r="AC2" s="1">
        <v>0</v>
      </c>
      <c r="AD2" s="1">
        <v>0</v>
      </c>
      <c r="AE2" s="1">
        <v>4</v>
      </c>
      <c r="AF2" s="1">
        <v>312445</v>
      </c>
      <c r="AG2" s="1">
        <v>4</v>
      </c>
      <c r="AH2" s="1">
        <v>4696000</v>
      </c>
      <c r="AI2" s="1">
        <v>0</v>
      </c>
      <c r="AJ2" s="1">
        <v>0</v>
      </c>
      <c r="AK2" s="1">
        <v>0</v>
      </c>
      <c r="AL2" s="1">
        <v>0</v>
      </c>
      <c r="AM2" s="1">
        <v>0</v>
      </c>
      <c r="AN2" s="1">
        <v>0</v>
      </c>
      <c r="AO2" s="1">
        <v>1979</v>
      </c>
      <c r="AP2" s="1">
        <v>275539360</v>
      </c>
      <c r="AQ2" s="1">
        <v>1615</v>
      </c>
      <c r="AR2" s="1">
        <v>192659151</v>
      </c>
      <c r="AS2" s="1">
        <v>0</v>
      </c>
      <c r="AT2" s="1">
        <v>0</v>
      </c>
      <c r="AU2" s="1">
        <v>0</v>
      </c>
      <c r="AV2" s="1">
        <v>0</v>
      </c>
      <c r="AW2" s="1">
        <v>5</v>
      </c>
      <c r="AX2" s="1">
        <v>8072880</v>
      </c>
      <c r="AY2" s="1">
        <v>134</v>
      </c>
      <c r="AZ2" s="1">
        <v>21269731</v>
      </c>
      <c r="BA2" s="1">
        <v>34</v>
      </c>
      <c r="BB2" s="1">
        <v>30768835</v>
      </c>
      <c r="BC2" s="1">
        <v>173</v>
      </c>
      <c r="BD2" s="1">
        <v>60111446</v>
      </c>
      <c r="BE2" s="1">
        <v>2152</v>
      </c>
      <c r="BF2" s="1">
        <v>335650806</v>
      </c>
    </row>
    <row r="3" spans="1:58" s="2" customFormat="1" ht="15.75" x14ac:dyDescent="0.25">
      <c r="A3" s="2" t="s">
        <v>53</v>
      </c>
      <c r="B3" s="2" t="s">
        <v>57</v>
      </c>
      <c r="C3" s="1">
        <v>2</v>
      </c>
      <c r="D3" s="1" t="s">
        <v>3</v>
      </c>
      <c r="E3" s="1">
        <v>36</v>
      </c>
      <c r="F3" s="1">
        <v>2346255.37</v>
      </c>
      <c r="G3" s="1">
        <v>2956</v>
      </c>
      <c r="H3" s="1">
        <v>421262494.57999998</v>
      </c>
      <c r="I3" s="1">
        <v>23</v>
      </c>
      <c r="J3" s="1">
        <v>1886894.58</v>
      </c>
      <c r="K3" s="1">
        <v>0</v>
      </c>
      <c r="L3" s="1">
        <v>0</v>
      </c>
      <c r="M3" s="1">
        <v>41</v>
      </c>
      <c r="N3" s="1">
        <v>39921661.43</v>
      </c>
      <c r="O3" s="1">
        <v>3033</v>
      </c>
      <c r="P3" s="1">
        <v>463530411.38</v>
      </c>
      <c r="Q3" s="1">
        <v>133</v>
      </c>
      <c r="R3" s="1">
        <v>86535808.290000007</v>
      </c>
      <c r="S3" s="1">
        <v>3</v>
      </c>
      <c r="T3" s="1">
        <v>21672929.629999999</v>
      </c>
      <c r="U3" s="1">
        <v>1</v>
      </c>
      <c r="V3" s="1">
        <v>500000</v>
      </c>
      <c r="W3" s="1">
        <v>0</v>
      </c>
      <c r="X3" s="1">
        <v>0</v>
      </c>
      <c r="Y3" s="1">
        <v>0</v>
      </c>
      <c r="Z3" s="1">
        <v>0</v>
      </c>
      <c r="AA3" s="1">
        <v>137</v>
      </c>
      <c r="AB3" s="1">
        <v>108708737.92</v>
      </c>
      <c r="AC3" s="1">
        <v>0</v>
      </c>
      <c r="AD3" s="1">
        <v>0</v>
      </c>
      <c r="AE3" s="1">
        <v>16</v>
      </c>
      <c r="AF3" s="1">
        <v>1337146</v>
      </c>
      <c r="AG3" s="1">
        <v>8</v>
      </c>
      <c r="AH3" s="1">
        <v>6457000</v>
      </c>
      <c r="AI3" s="1">
        <v>0</v>
      </c>
      <c r="AJ3" s="1">
        <v>0</v>
      </c>
      <c r="AK3" s="1">
        <v>0</v>
      </c>
      <c r="AL3" s="1">
        <v>0</v>
      </c>
      <c r="AM3" s="1">
        <v>0</v>
      </c>
      <c r="AN3" s="1">
        <v>0</v>
      </c>
      <c r="AO3" s="1">
        <v>3194</v>
      </c>
      <c r="AP3" s="1">
        <v>580033295.29999995</v>
      </c>
      <c r="AQ3" s="1">
        <v>2842</v>
      </c>
      <c r="AR3" s="1">
        <v>441202082.94999999</v>
      </c>
      <c r="AS3" s="1">
        <v>0</v>
      </c>
      <c r="AT3" s="1">
        <v>0</v>
      </c>
      <c r="AU3" s="1">
        <v>2</v>
      </c>
      <c r="AV3" s="1">
        <v>3130867</v>
      </c>
      <c r="AW3" s="1">
        <v>14</v>
      </c>
      <c r="AX3" s="1">
        <v>44619144</v>
      </c>
      <c r="AY3" s="1">
        <v>52</v>
      </c>
      <c r="AZ3" s="1">
        <v>18768000</v>
      </c>
      <c r="BA3" s="1">
        <v>72</v>
      </c>
      <c r="BB3" s="1">
        <v>57887417</v>
      </c>
      <c r="BC3" s="1">
        <v>140</v>
      </c>
      <c r="BD3" s="1">
        <v>124405428</v>
      </c>
      <c r="BE3" s="1">
        <v>3334</v>
      </c>
      <c r="BF3" s="1">
        <v>704438723.29999995</v>
      </c>
    </row>
    <row r="4" spans="1:58" s="2" customFormat="1" ht="15.75" x14ac:dyDescent="0.25">
      <c r="A4" s="2" t="s">
        <v>53</v>
      </c>
      <c r="B4" s="2" t="s">
        <v>57</v>
      </c>
      <c r="C4" s="1">
        <v>3</v>
      </c>
      <c r="D4" s="1" t="s">
        <v>4</v>
      </c>
      <c r="E4" s="1">
        <v>105</v>
      </c>
      <c r="F4" s="1">
        <v>2514000</v>
      </c>
      <c r="G4" s="1">
        <v>902</v>
      </c>
      <c r="H4" s="1">
        <v>223294700</v>
      </c>
      <c r="I4" s="1">
        <v>5</v>
      </c>
      <c r="J4" s="1">
        <v>2778000</v>
      </c>
      <c r="K4" s="1">
        <v>18</v>
      </c>
      <c r="L4" s="1">
        <v>4840000</v>
      </c>
      <c r="M4" s="1">
        <v>7</v>
      </c>
      <c r="N4" s="1">
        <v>1819500</v>
      </c>
      <c r="O4" s="1">
        <v>1032</v>
      </c>
      <c r="P4" s="1">
        <v>232468200</v>
      </c>
      <c r="Q4" s="1">
        <v>178</v>
      </c>
      <c r="R4" s="1">
        <v>6227000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178</v>
      </c>
      <c r="AB4" s="1">
        <v>6227000</v>
      </c>
      <c r="AC4" s="1">
        <v>0</v>
      </c>
      <c r="AD4" s="1">
        <v>0</v>
      </c>
      <c r="AE4" s="1">
        <v>6</v>
      </c>
      <c r="AF4" s="1">
        <v>1053423</v>
      </c>
      <c r="AG4" s="1">
        <v>10</v>
      </c>
      <c r="AH4" s="1">
        <v>9482347</v>
      </c>
      <c r="AI4" s="1">
        <v>0</v>
      </c>
      <c r="AJ4" s="1">
        <v>0</v>
      </c>
      <c r="AK4" s="1">
        <v>0</v>
      </c>
      <c r="AL4" s="1">
        <v>0</v>
      </c>
      <c r="AM4" s="1">
        <v>925</v>
      </c>
      <c r="AN4" s="1">
        <v>199867500</v>
      </c>
      <c r="AO4" s="1">
        <v>2151</v>
      </c>
      <c r="AP4" s="1">
        <v>449098470</v>
      </c>
      <c r="AQ4" s="1">
        <v>489</v>
      </c>
      <c r="AR4" s="1">
        <v>48767423</v>
      </c>
      <c r="AS4" s="1">
        <v>0</v>
      </c>
      <c r="AT4" s="1">
        <v>0</v>
      </c>
      <c r="AU4" s="1">
        <v>1</v>
      </c>
      <c r="AV4" s="1">
        <v>3000000</v>
      </c>
      <c r="AW4" s="1">
        <v>8</v>
      </c>
      <c r="AX4" s="1">
        <v>21371423</v>
      </c>
      <c r="AY4" s="1">
        <v>25</v>
      </c>
      <c r="AZ4" s="1">
        <v>29376000</v>
      </c>
      <c r="BA4" s="1">
        <v>23</v>
      </c>
      <c r="BB4" s="1">
        <v>36716688</v>
      </c>
      <c r="BC4" s="1">
        <v>57</v>
      </c>
      <c r="BD4" s="1">
        <v>90464111</v>
      </c>
      <c r="BE4" s="1">
        <v>2208</v>
      </c>
      <c r="BF4" s="1">
        <v>539562581</v>
      </c>
    </row>
    <row r="5" spans="1:58" s="2" customFormat="1" ht="15.75" x14ac:dyDescent="0.25">
      <c r="A5" s="2" t="s">
        <v>53</v>
      </c>
      <c r="B5" s="2" t="s">
        <v>57</v>
      </c>
      <c r="C5" s="1">
        <v>4</v>
      </c>
      <c r="D5" s="1" t="s">
        <v>5</v>
      </c>
      <c r="E5" s="1">
        <v>10777</v>
      </c>
      <c r="F5" s="1">
        <v>1308284145.3599999</v>
      </c>
      <c r="G5" s="1">
        <v>75</v>
      </c>
      <c r="H5" s="1">
        <v>34265000</v>
      </c>
      <c r="I5" s="1">
        <v>24</v>
      </c>
      <c r="J5" s="1">
        <v>7322000</v>
      </c>
      <c r="K5" s="1">
        <v>0</v>
      </c>
      <c r="L5" s="1">
        <v>0</v>
      </c>
      <c r="M5" s="1">
        <v>1</v>
      </c>
      <c r="N5" s="1">
        <v>100000</v>
      </c>
      <c r="O5" s="1">
        <v>10853</v>
      </c>
      <c r="P5" s="1">
        <v>1342649145.3599999</v>
      </c>
      <c r="Q5" s="1">
        <v>156</v>
      </c>
      <c r="R5" s="1">
        <v>102152000</v>
      </c>
      <c r="S5" s="1">
        <v>8</v>
      </c>
      <c r="T5" s="1">
        <v>45250000</v>
      </c>
      <c r="U5" s="1">
        <v>0</v>
      </c>
      <c r="V5" s="1">
        <v>0</v>
      </c>
      <c r="W5" s="1">
        <v>0</v>
      </c>
      <c r="X5" s="1">
        <v>0</v>
      </c>
      <c r="Y5" s="1">
        <v>3</v>
      </c>
      <c r="Z5" s="1">
        <v>6401</v>
      </c>
      <c r="AA5" s="1">
        <v>167</v>
      </c>
      <c r="AB5" s="1">
        <v>147408401</v>
      </c>
      <c r="AC5" s="1">
        <v>0</v>
      </c>
      <c r="AD5" s="1">
        <v>0</v>
      </c>
      <c r="AE5" s="1">
        <v>27</v>
      </c>
      <c r="AF5" s="1">
        <v>3587761</v>
      </c>
      <c r="AG5" s="1">
        <v>7</v>
      </c>
      <c r="AH5" s="1">
        <v>8125000</v>
      </c>
      <c r="AI5" s="1">
        <v>0</v>
      </c>
      <c r="AJ5" s="1">
        <v>0</v>
      </c>
      <c r="AK5" s="1">
        <v>0</v>
      </c>
      <c r="AL5" s="1">
        <v>0</v>
      </c>
      <c r="AM5" s="1">
        <v>1</v>
      </c>
      <c r="AN5" s="1">
        <v>50000</v>
      </c>
      <c r="AO5" s="1">
        <v>11055</v>
      </c>
      <c r="AP5" s="1">
        <v>1501820307.3599999</v>
      </c>
      <c r="AQ5" s="1">
        <v>3553</v>
      </c>
      <c r="AR5" s="1">
        <v>457458596.82999998</v>
      </c>
      <c r="AS5" s="1">
        <v>0</v>
      </c>
      <c r="AT5" s="1">
        <v>0</v>
      </c>
      <c r="AU5" s="1">
        <v>1</v>
      </c>
      <c r="AV5" s="1">
        <v>2000000</v>
      </c>
      <c r="AW5" s="1">
        <v>8</v>
      </c>
      <c r="AX5" s="1">
        <v>15640000</v>
      </c>
      <c r="AY5" s="1">
        <v>169</v>
      </c>
      <c r="AZ5" s="1">
        <v>106944338</v>
      </c>
      <c r="BA5" s="1">
        <v>69</v>
      </c>
      <c r="BB5" s="1">
        <v>28812680</v>
      </c>
      <c r="BC5" s="1">
        <v>247</v>
      </c>
      <c r="BD5" s="1">
        <v>153397018</v>
      </c>
      <c r="BE5" s="1">
        <v>11302</v>
      </c>
      <c r="BF5" s="1">
        <v>1655217325.3599999</v>
      </c>
    </row>
    <row r="6" spans="1:58" s="2" customFormat="1" ht="15.75" x14ac:dyDescent="0.25">
      <c r="A6" s="2" t="s">
        <v>53</v>
      </c>
      <c r="B6" s="2" t="s">
        <v>57</v>
      </c>
      <c r="C6" s="1">
        <v>5</v>
      </c>
      <c r="D6" s="1" t="s">
        <v>6</v>
      </c>
      <c r="E6" s="1">
        <v>7</v>
      </c>
      <c r="F6" s="1">
        <v>281018.86</v>
      </c>
      <c r="G6" s="1">
        <v>2909</v>
      </c>
      <c r="H6" s="1">
        <v>475731018.86000001</v>
      </c>
      <c r="I6" s="1">
        <v>2</v>
      </c>
      <c r="J6" s="1">
        <v>4320000</v>
      </c>
      <c r="K6" s="1">
        <v>0</v>
      </c>
      <c r="L6" s="1">
        <v>0</v>
      </c>
      <c r="M6" s="1">
        <v>0</v>
      </c>
      <c r="N6" s="1">
        <v>0</v>
      </c>
      <c r="O6" s="1">
        <v>2916</v>
      </c>
      <c r="P6" s="1">
        <v>476012037.72000003</v>
      </c>
      <c r="Q6" s="1">
        <v>53</v>
      </c>
      <c r="R6" s="1">
        <v>19543704.739999998</v>
      </c>
      <c r="S6" s="1">
        <v>3</v>
      </c>
      <c r="T6" s="1">
        <v>449583.09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56</v>
      </c>
      <c r="AB6" s="1">
        <v>19993287.829999998</v>
      </c>
      <c r="AC6" s="1">
        <v>0</v>
      </c>
      <c r="AD6" s="1">
        <v>0</v>
      </c>
      <c r="AE6" s="1">
        <v>2</v>
      </c>
      <c r="AF6" s="1">
        <v>129000</v>
      </c>
      <c r="AG6" s="1">
        <v>8</v>
      </c>
      <c r="AH6" s="1">
        <v>4771062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2982</v>
      </c>
      <c r="AP6" s="1">
        <v>500905387.55000001</v>
      </c>
      <c r="AQ6" s="1">
        <v>2023</v>
      </c>
      <c r="AR6" s="1">
        <v>346682037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72</v>
      </c>
      <c r="AZ6" s="1">
        <v>54809257.630000003</v>
      </c>
      <c r="BA6" s="1">
        <v>36</v>
      </c>
      <c r="BB6" s="1">
        <v>217932</v>
      </c>
      <c r="BC6" s="1">
        <v>108</v>
      </c>
      <c r="BD6" s="1">
        <v>55027189.630000003</v>
      </c>
      <c r="BE6" s="1">
        <v>3090</v>
      </c>
      <c r="BF6" s="1">
        <v>555932577.17999995</v>
      </c>
    </row>
    <row r="7" spans="1:58" s="2" customFormat="1" ht="15.75" x14ac:dyDescent="0.25">
      <c r="A7" s="2" t="s">
        <v>53</v>
      </c>
      <c r="B7" s="2" t="s">
        <v>57</v>
      </c>
      <c r="C7" s="1">
        <v>6</v>
      </c>
      <c r="D7" s="1" t="s">
        <v>7</v>
      </c>
      <c r="E7" s="1">
        <v>14246</v>
      </c>
      <c r="F7" s="1">
        <v>1602279330</v>
      </c>
      <c r="G7" s="1">
        <v>27</v>
      </c>
      <c r="H7" s="1">
        <v>20627000</v>
      </c>
      <c r="I7" s="1">
        <v>306</v>
      </c>
      <c r="J7" s="1">
        <v>37794000</v>
      </c>
      <c r="K7" s="1">
        <v>0</v>
      </c>
      <c r="L7" s="1">
        <v>0</v>
      </c>
      <c r="M7" s="1">
        <v>1</v>
      </c>
      <c r="N7" s="1">
        <v>286000</v>
      </c>
      <c r="O7" s="1">
        <v>14274</v>
      </c>
      <c r="P7" s="1">
        <v>1623192330</v>
      </c>
      <c r="Q7" s="1">
        <v>321</v>
      </c>
      <c r="R7" s="1">
        <v>239410046</v>
      </c>
      <c r="S7" s="1">
        <v>78</v>
      </c>
      <c r="T7" s="1">
        <v>188486000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399</v>
      </c>
      <c r="AB7" s="1">
        <v>427896046</v>
      </c>
      <c r="AC7" s="1">
        <v>0</v>
      </c>
      <c r="AD7" s="1">
        <v>0</v>
      </c>
      <c r="AE7" s="1">
        <v>21</v>
      </c>
      <c r="AF7" s="1">
        <v>4191993</v>
      </c>
      <c r="AG7" s="1">
        <v>4</v>
      </c>
      <c r="AH7" s="1">
        <v>187000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14698</v>
      </c>
      <c r="AP7" s="1">
        <v>2055467369</v>
      </c>
      <c r="AQ7" s="1">
        <v>12905</v>
      </c>
      <c r="AR7" s="1">
        <v>1229015230</v>
      </c>
      <c r="AS7" s="1">
        <v>3641</v>
      </c>
      <c r="AT7" s="1">
        <v>387776000</v>
      </c>
      <c r="AU7" s="1">
        <v>4</v>
      </c>
      <c r="AV7" s="1">
        <v>6732166</v>
      </c>
      <c r="AW7" s="1">
        <v>41</v>
      </c>
      <c r="AX7" s="1">
        <v>47014800</v>
      </c>
      <c r="AY7" s="1">
        <v>609</v>
      </c>
      <c r="AZ7" s="1">
        <v>202086445</v>
      </c>
      <c r="BA7" s="1">
        <v>0</v>
      </c>
      <c r="BB7" s="1">
        <v>0</v>
      </c>
      <c r="BC7" s="1">
        <v>4295</v>
      </c>
      <c r="BD7" s="1">
        <v>643609411</v>
      </c>
      <c r="BE7" s="1">
        <v>18993</v>
      </c>
      <c r="BF7" s="1">
        <v>2699076780</v>
      </c>
    </row>
    <row r="8" spans="1:58" s="2" customFormat="1" ht="15.75" x14ac:dyDescent="0.25">
      <c r="A8" s="2" t="s">
        <v>53</v>
      </c>
      <c r="B8" s="2" t="s">
        <v>57</v>
      </c>
      <c r="C8" s="1">
        <v>7</v>
      </c>
      <c r="D8" s="1" t="s">
        <v>8</v>
      </c>
      <c r="E8" s="1">
        <v>3835</v>
      </c>
      <c r="F8" s="1">
        <v>428951550</v>
      </c>
      <c r="G8" s="1">
        <v>1293</v>
      </c>
      <c r="H8" s="1">
        <v>131755900</v>
      </c>
      <c r="I8" s="1">
        <v>484</v>
      </c>
      <c r="J8" s="1">
        <v>90198038.730000004</v>
      </c>
      <c r="K8" s="1">
        <v>7</v>
      </c>
      <c r="L8" s="1">
        <v>251500</v>
      </c>
      <c r="M8" s="1">
        <v>0</v>
      </c>
      <c r="N8" s="1">
        <v>0</v>
      </c>
      <c r="O8" s="1">
        <v>5135</v>
      </c>
      <c r="P8" s="1">
        <v>560958950</v>
      </c>
      <c r="Q8" s="1">
        <v>2141</v>
      </c>
      <c r="R8" s="1">
        <v>136089073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2141</v>
      </c>
      <c r="AB8" s="1">
        <v>136089073</v>
      </c>
      <c r="AC8" s="1">
        <v>0</v>
      </c>
      <c r="AD8" s="1">
        <v>0</v>
      </c>
      <c r="AE8" s="1">
        <v>29</v>
      </c>
      <c r="AF8" s="1">
        <v>1377827</v>
      </c>
      <c r="AG8" s="1">
        <v>2</v>
      </c>
      <c r="AH8" s="1">
        <v>890000</v>
      </c>
      <c r="AI8" s="1">
        <v>0</v>
      </c>
      <c r="AJ8" s="1">
        <v>0</v>
      </c>
      <c r="AK8" s="1">
        <v>0</v>
      </c>
      <c r="AL8" s="1">
        <v>0</v>
      </c>
      <c r="AM8" s="1">
        <v>2</v>
      </c>
      <c r="AN8" s="1">
        <v>37000</v>
      </c>
      <c r="AO8" s="1">
        <v>7309</v>
      </c>
      <c r="AP8" s="1">
        <v>699352850</v>
      </c>
      <c r="AQ8" s="1">
        <v>6287</v>
      </c>
      <c r="AR8" s="1">
        <v>599396626</v>
      </c>
      <c r="AS8" s="1">
        <v>11</v>
      </c>
      <c r="AT8" s="1">
        <v>855000</v>
      </c>
      <c r="AU8" s="1">
        <v>0</v>
      </c>
      <c r="AV8" s="1">
        <v>0</v>
      </c>
      <c r="AW8" s="1">
        <v>9</v>
      </c>
      <c r="AX8" s="1">
        <v>17100000</v>
      </c>
      <c r="AY8" s="1">
        <v>28</v>
      </c>
      <c r="AZ8" s="1">
        <v>6394667</v>
      </c>
      <c r="BA8" s="1">
        <v>1556</v>
      </c>
      <c r="BB8" s="1">
        <v>111444600</v>
      </c>
      <c r="BC8" s="1">
        <v>1604</v>
      </c>
      <c r="BD8" s="1">
        <v>135794267</v>
      </c>
      <c r="BE8" s="1">
        <v>8913</v>
      </c>
      <c r="BF8" s="1">
        <v>835147117</v>
      </c>
    </row>
    <row r="9" spans="1:58" s="2" customFormat="1" ht="15.75" x14ac:dyDescent="0.25">
      <c r="A9" s="2" t="s">
        <v>53</v>
      </c>
      <c r="B9" s="2" t="s">
        <v>57</v>
      </c>
      <c r="C9" s="1">
        <v>8</v>
      </c>
      <c r="D9" s="1" t="s">
        <v>9</v>
      </c>
      <c r="E9" s="1">
        <v>1477</v>
      </c>
      <c r="F9" s="1">
        <v>269478267</v>
      </c>
      <c r="G9" s="1">
        <v>479</v>
      </c>
      <c r="H9" s="1">
        <v>89011010</v>
      </c>
      <c r="I9" s="1">
        <v>479</v>
      </c>
      <c r="J9" s="1">
        <v>89011010</v>
      </c>
      <c r="K9" s="1">
        <v>0</v>
      </c>
      <c r="L9" s="1">
        <v>0</v>
      </c>
      <c r="M9" s="1">
        <v>0</v>
      </c>
      <c r="N9" s="1">
        <v>0</v>
      </c>
      <c r="O9" s="1">
        <v>1956</v>
      </c>
      <c r="P9" s="1">
        <v>358489277</v>
      </c>
      <c r="Q9" s="1">
        <v>47</v>
      </c>
      <c r="R9" s="1">
        <v>29381500</v>
      </c>
      <c r="S9" s="1">
        <v>5</v>
      </c>
      <c r="T9" s="1">
        <v>24280000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52</v>
      </c>
      <c r="AB9" s="1">
        <v>53661500</v>
      </c>
      <c r="AC9" s="1">
        <v>0</v>
      </c>
      <c r="AD9" s="1">
        <v>0</v>
      </c>
      <c r="AE9" s="1">
        <v>2</v>
      </c>
      <c r="AF9" s="1">
        <v>197250</v>
      </c>
      <c r="AG9" s="1">
        <v>2</v>
      </c>
      <c r="AH9" s="1">
        <v>430000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2012</v>
      </c>
      <c r="AP9" s="1">
        <v>412778027</v>
      </c>
      <c r="AQ9" s="1">
        <v>1780</v>
      </c>
      <c r="AR9" s="1">
        <v>297450267</v>
      </c>
      <c r="AS9" s="1">
        <v>1</v>
      </c>
      <c r="AT9" s="1">
        <v>175000</v>
      </c>
      <c r="AU9" s="1">
        <v>0</v>
      </c>
      <c r="AV9" s="1">
        <v>0</v>
      </c>
      <c r="AW9" s="1">
        <v>8</v>
      </c>
      <c r="AX9" s="1">
        <v>11780885</v>
      </c>
      <c r="AY9" s="1">
        <v>6</v>
      </c>
      <c r="AZ9" s="1">
        <v>2198000</v>
      </c>
      <c r="BA9" s="1">
        <v>34</v>
      </c>
      <c r="BB9" s="1">
        <v>13088000</v>
      </c>
      <c r="BC9" s="1">
        <v>49</v>
      </c>
      <c r="BD9" s="1">
        <v>27241885</v>
      </c>
      <c r="BE9" s="1">
        <v>2061</v>
      </c>
      <c r="BF9" s="1">
        <v>440019912</v>
      </c>
    </row>
    <row r="10" spans="1:58" s="2" customFormat="1" ht="15.75" x14ac:dyDescent="0.25">
      <c r="A10" s="2" t="s">
        <v>53</v>
      </c>
      <c r="B10" s="2" t="s">
        <v>57</v>
      </c>
      <c r="C10" s="1">
        <v>9</v>
      </c>
      <c r="D10" s="1" t="s">
        <v>10</v>
      </c>
      <c r="E10" s="1">
        <v>3267</v>
      </c>
      <c r="F10" s="1">
        <v>318657184.85000002</v>
      </c>
      <c r="G10" s="1">
        <v>1895</v>
      </c>
      <c r="H10" s="1">
        <v>286358384.39999998</v>
      </c>
      <c r="I10" s="1">
        <v>1885</v>
      </c>
      <c r="J10" s="1">
        <v>283591384.39999998</v>
      </c>
      <c r="K10" s="1">
        <v>0</v>
      </c>
      <c r="L10" s="1">
        <v>0</v>
      </c>
      <c r="M10" s="1">
        <v>0</v>
      </c>
      <c r="N10" s="1">
        <v>0</v>
      </c>
      <c r="O10" s="1">
        <v>5162</v>
      </c>
      <c r="P10" s="1">
        <v>605015569.25</v>
      </c>
      <c r="Q10" s="1">
        <v>194</v>
      </c>
      <c r="R10" s="1">
        <v>53207561.299999997</v>
      </c>
      <c r="S10" s="1">
        <v>1</v>
      </c>
      <c r="T10" s="1">
        <v>110000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195</v>
      </c>
      <c r="AB10" s="1">
        <v>53317561.299999997</v>
      </c>
      <c r="AC10" s="1">
        <v>0</v>
      </c>
      <c r="AD10" s="1">
        <v>0</v>
      </c>
      <c r="AE10" s="1">
        <v>39</v>
      </c>
      <c r="AF10" s="1">
        <v>5844321</v>
      </c>
      <c r="AG10" s="1">
        <v>4</v>
      </c>
      <c r="AH10" s="1">
        <v>3034500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5400</v>
      </c>
      <c r="AP10" s="1">
        <v>667211951.54999995</v>
      </c>
      <c r="AQ10" s="1">
        <v>5238</v>
      </c>
      <c r="AR10" s="1">
        <v>611720657.58000004</v>
      </c>
      <c r="AS10" s="1">
        <v>0</v>
      </c>
      <c r="AT10" s="1">
        <v>0</v>
      </c>
      <c r="AU10" s="1">
        <v>2</v>
      </c>
      <c r="AV10" s="1">
        <v>2076118</v>
      </c>
      <c r="AW10" s="1">
        <v>115</v>
      </c>
      <c r="AX10" s="1">
        <v>18268300</v>
      </c>
      <c r="AY10" s="1">
        <v>81</v>
      </c>
      <c r="AZ10" s="1">
        <v>36847312.950000003</v>
      </c>
      <c r="BA10" s="1">
        <v>23</v>
      </c>
      <c r="BB10" s="1">
        <v>15094561.75</v>
      </c>
      <c r="BC10" s="1">
        <v>221</v>
      </c>
      <c r="BD10" s="1">
        <v>72286292.700000003</v>
      </c>
      <c r="BE10" s="1">
        <v>5621</v>
      </c>
      <c r="BF10" s="1">
        <v>739498244.25</v>
      </c>
    </row>
    <row r="11" spans="1:58" s="2" customFormat="1" ht="15.75" x14ac:dyDescent="0.25">
      <c r="A11" s="2" t="s">
        <v>53</v>
      </c>
      <c r="B11" s="2" t="s">
        <v>57</v>
      </c>
      <c r="C11" s="1">
        <v>10</v>
      </c>
      <c r="D11" s="1" t="s">
        <v>11</v>
      </c>
      <c r="E11" s="1">
        <v>4</v>
      </c>
      <c r="F11" s="1">
        <v>1860000</v>
      </c>
      <c r="G11" s="1">
        <v>71</v>
      </c>
      <c r="H11" s="1">
        <v>15649500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75</v>
      </c>
      <c r="P11" s="1">
        <v>17509500</v>
      </c>
      <c r="Q11" s="1">
        <v>436</v>
      </c>
      <c r="R11" s="1">
        <v>84836862</v>
      </c>
      <c r="S11" s="1">
        <v>2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438</v>
      </c>
      <c r="AB11" s="1">
        <v>84836862</v>
      </c>
      <c r="AC11" s="1">
        <v>0</v>
      </c>
      <c r="AD11" s="1">
        <v>0</v>
      </c>
      <c r="AE11" s="1">
        <v>4</v>
      </c>
      <c r="AF11" s="1">
        <v>585176</v>
      </c>
      <c r="AG11" s="1">
        <v>8</v>
      </c>
      <c r="AH11" s="1">
        <v>9799650</v>
      </c>
      <c r="AI11" s="1">
        <v>0</v>
      </c>
      <c r="AJ11" s="1">
        <v>0</v>
      </c>
      <c r="AK11" s="1">
        <v>0</v>
      </c>
      <c r="AL11" s="1">
        <v>0</v>
      </c>
      <c r="AM11" s="1">
        <v>481</v>
      </c>
      <c r="AN11" s="1">
        <v>60488385</v>
      </c>
      <c r="AO11" s="1">
        <v>1006</v>
      </c>
      <c r="AP11" s="1">
        <v>173219573</v>
      </c>
      <c r="AQ11" s="1">
        <v>457</v>
      </c>
      <c r="AR11" s="1">
        <v>76040016</v>
      </c>
      <c r="AS11" s="1">
        <v>0</v>
      </c>
      <c r="AT11" s="1">
        <v>0</v>
      </c>
      <c r="AU11" s="1">
        <v>0</v>
      </c>
      <c r="AV11" s="1">
        <v>0</v>
      </c>
      <c r="AW11" s="1">
        <v>7</v>
      </c>
      <c r="AX11" s="1">
        <v>20205000</v>
      </c>
      <c r="AY11" s="1">
        <v>9</v>
      </c>
      <c r="AZ11" s="1">
        <v>1885000</v>
      </c>
      <c r="BA11" s="1">
        <v>105</v>
      </c>
      <c r="BB11" s="1">
        <v>27480700</v>
      </c>
      <c r="BC11" s="1">
        <v>121</v>
      </c>
      <c r="BD11" s="1">
        <v>49570700</v>
      </c>
      <c r="BE11" s="1">
        <v>1127</v>
      </c>
      <c r="BF11" s="1">
        <v>222790273</v>
      </c>
    </row>
    <row r="12" spans="1:58" s="2" customFormat="1" ht="15.75" x14ac:dyDescent="0.25">
      <c r="A12" s="2" t="s">
        <v>53</v>
      </c>
      <c r="B12" s="2" t="s">
        <v>57</v>
      </c>
      <c r="C12" s="1">
        <v>11</v>
      </c>
      <c r="D12" s="1" t="s">
        <v>12</v>
      </c>
      <c r="E12" s="1">
        <v>5577</v>
      </c>
      <c r="F12" s="1">
        <v>1095032199.55</v>
      </c>
      <c r="G12" s="1">
        <v>87</v>
      </c>
      <c r="H12" s="1">
        <v>17014000</v>
      </c>
      <c r="I12" s="1">
        <v>2</v>
      </c>
      <c r="J12" s="1">
        <v>3708332</v>
      </c>
      <c r="K12" s="1">
        <v>0</v>
      </c>
      <c r="L12" s="1">
        <v>0</v>
      </c>
      <c r="M12" s="1">
        <v>0</v>
      </c>
      <c r="N12" s="1">
        <v>0</v>
      </c>
      <c r="O12" s="1">
        <v>5664</v>
      </c>
      <c r="P12" s="1">
        <v>1112046199.55</v>
      </c>
      <c r="Q12" s="1">
        <v>134</v>
      </c>
      <c r="R12" s="1">
        <v>212239564.09</v>
      </c>
      <c r="S12" s="1">
        <v>22</v>
      </c>
      <c r="T12" s="1">
        <v>181790383.86000001</v>
      </c>
      <c r="U12" s="1">
        <v>2</v>
      </c>
      <c r="V12" s="1">
        <v>31000000</v>
      </c>
      <c r="W12" s="1">
        <v>0</v>
      </c>
      <c r="X12" s="1">
        <v>0</v>
      </c>
      <c r="Y12" s="1">
        <v>1</v>
      </c>
      <c r="Z12" s="1">
        <v>250000</v>
      </c>
      <c r="AA12" s="1">
        <v>159</v>
      </c>
      <c r="AB12" s="1">
        <v>425279947.94999999</v>
      </c>
      <c r="AC12" s="1">
        <v>0</v>
      </c>
      <c r="AD12" s="1">
        <v>0</v>
      </c>
      <c r="AE12" s="1">
        <v>60</v>
      </c>
      <c r="AF12" s="1">
        <v>6482969</v>
      </c>
      <c r="AG12" s="1">
        <v>10</v>
      </c>
      <c r="AH12" s="1">
        <v>11700225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5893</v>
      </c>
      <c r="AP12" s="1">
        <v>1555509341.5</v>
      </c>
      <c r="AQ12" s="1">
        <v>5290</v>
      </c>
      <c r="AR12" s="1">
        <v>1038498833.74</v>
      </c>
      <c r="AS12" s="1">
        <v>2</v>
      </c>
      <c r="AT12" s="1">
        <v>7331444.1600000001</v>
      </c>
      <c r="AU12" s="1">
        <v>5</v>
      </c>
      <c r="AV12" s="1">
        <v>8730735</v>
      </c>
      <c r="AW12" s="1">
        <v>181</v>
      </c>
      <c r="AX12" s="1">
        <v>265025349</v>
      </c>
      <c r="AY12" s="1">
        <v>181</v>
      </c>
      <c r="AZ12" s="1">
        <v>49362100</v>
      </c>
      <c r="BA12" s="1">
        <v>625</v>
      </c>
      <c r="BB12" s="1">
        <v>378380758.94</v>
      </c>
      <c r="BC12" s="1">
        <v>994</v>
      </c>
      <c r="BD12" s="1">
        <v>708830387.10000002</v>
      </c>
      <c r="BE12" s="1">
        <v>6887</v>
      </c>
      <c r="BF12" s="1">
        <v>2264339728.5999999</v>
      </c>
    </row>
    <row r="13" spans="1:58" s="2" customFormat="1" ht="15.75" x14ac:dyDescent="0.25">
      <c r="A13" s="2" t="s">
        <v>53</v>
      </c>
      <c r="B13" s="2" t="s">
        <v>57</v>
      </c>
      <c r="C13" s="1">
        <v>12</v>
      </c>
      <c r="D13" s="1" t="s">
        <v>13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</row>
    <row r="14" spans="1:58" s="5" customFormat="1" ht="15.75" x14ac:dyDescent="0.25">
      <c r="A14" s="5" t="s">
        <v>53</v>
      </c>
      <c r="B14" s="5" t="s">
        <v>57</v>
      </c>
      <c r="C14" s="3"/>
      <c r="D14" s="4" t="s">
        <v>14</v>
      </c>
      <c r="E14" s="4">
        <v>39675</v>
      </c>
      <c r="F14" s="4">
        <v>5074606950.9899998</v>
      </c>
      <c r="G14" s="4">
        <v>12293</v>
      </c>
      <c r="H14" s="4">
        <v>1918434007.8399999</v>
      </c>
      <c r="I14" s="4">
        <v>3212</v>
      </c>
      <c r="J14" s="4">
        <v>521069659.70999998</v>
      </c>
      <c r="K14" s="4">
        <v>25</v>
      </c>
      <c r="L14" s="4">
        <v>5091500</v>
      </c>
      <c r="M14" s="4">
        <v>52</v>
      </c>
      <c r="N14" s="4">
        <v>42453812.43</v>
      </c>
      <c r="O14" s="4">
        <v>52045</v>
      </c>
      <c r="P14" s="4">
        <v>7040586271.2600002</v>
      </c>
      <c r="Q14" s="4">
        <v>3819</v>
      </c>
      <c r="R14" s="4">
        <v>991439383.41999996</v>
      </c>
      <c r="S14" s="4">
        <v>122</v>
      </c>
      <c r="T14" s="4">
        <v>462038896.57999998</v>
      </c>
      <c r="U14" s="4">
        <v>3</v>
      </c>
      <c r="V14" s="4">
        <v>31500000</v>
      </c>
      <c r="W14" s="4">
        <v>0</v>
      </c>
      <c r="X14" s="4">
        <v>0</v>
      </c>
      <c r="Y14" s="4">
        <v>4</v>
      </c>
      <c r="Z14" s="4">
        <v>256401</v>
      </c>
      <c r="AA14" s="4">
        <v>3948</v>
      </c>
      <c r="AB14" s="4">
        <v>1485234681</v>
      </c>
      <c r="AC14" s="4">
        <v>0</v>
      </c>
      <c r="AD14" s="4">
        <v>0</v>
      </c>
      <c r="AE14" s="4">
        <v>210</v>
      </c>
      <c r="AF14" s="4">
        <v>25099311</v>
      </c>
      <c r="AG14" s="4">
        <v>67</v>
      </c>
      <c r="AH14" s="4">
        <v>59572784</v>
      </c>
      <c r="AI14" s="4">
        <v>0</v>
      </c>
      <c r="AJ14" s="4">
        <v>0</v>
      </c>
      <c r="AK14" s="4">
        <v>0</v>
      </c>
      <c r="AL14" s="4">
        <v>0</v>
      </c>
      <c r="AM14" s="4">
        <v>1409</v>
      </c>
      <c r="AN14" s="4">
        <v>260442885</v>
      </c>
      <c r="AO14" s="4">
        <v>57679</v>
      </c>
      <c r="AP14" s="4">
        <v>8870935932.2600002</v>
      </c>
      <c r="AQ14" s="4">
        <v>42479</v>
      </c>
      <c r="AR14" s="4">
        <v>5338890921.1000004</v>
      </c>
      <c r="AS14" s="4">
        <v>3655</v>
      </c>
      <c r="AT14" s="4">
        <v>396137444.16000003</v>
      </c>
      <c r="AU14" s="4">
        <v>15</v>
      </c>
      <c r="AV14" s="4">
        <v>25669886</v>
      </c>
      <c r="AW14" s="4">
        <v>396</v>
      </c>
      <c r="AX14" s="4">
        <v>469097781</v>
      </c>
      <c r="AY14" s="4">
        <v>1366</v>
      </c>
      <c r="AZ14" s="4">
        <v>529940851.57999998</v>
      </c>
      <c r="BA14" s="4">
        <v>2577</v>
      </c>
      <c r="BB14" s="4">
        <v>699892172.69000006</v>
      </c>
      <c r="BC14" s="4">
        <v>8009</v>
      </c>
      <c r="BD14" s="4">
        <v>2120738135.4300001</v>
      </c>
      <c r="BE14" s="4">
        <v>65688</v>
      </c>
      <c r="BF14" s="4">
        <v>10991674067.690001</v>
      </c>
    </row>
    <row r="15" spans="1:58" s="2" customFormat="1" ht="15.75" x14ac:dyDescent="0.25">
      <c r="A15" s="2" t="s">
        <v>53</v>
      </c>
      <c r="B15" s="2" t="s">
        <v>57</v>
      </c>
      <c r="C15" s="1">
        <v>13</v>
      </c>
      <c r="D15" s="1" t="s">
        <v>15</v>
      </c>
      <c r="E15" s="1">
        <v>14</v>
      </c>
      <c r="F15" s="1">
        <v>3939526.35</v>
      </c>
      <c r="G15" s="1">
        <v>2923</v>
      </c>
      <c r="H15" s="1">
        <v>258803784</v>
      </c>
      <c r="I15" s="1">
        <v>2527</v>
      </c>
      <c r="J15" s="1">
        <v>112807000</v>
      </c>
      <c r="K15" s="1">
        <v>0</v>
      </c>
      <c r="L15" s="1">
        <v>0</v>
      </c>
      <c r="M15" s="1">
        <v>0</v>
      </c>
      <c r="N15" s="1">
        <v>0</v>
      </c>
      <c r="O15" s="1">
        <v>2937</v>
      </c>
      <c r="P15" s="1">
        <v>262743310.34999999</v>
      </c>
      <c r="Q15" s="1">
        <v>11</v>
      </c>
      <c r="R15" s="1">
        <v>18726043.300000001</v>
      </c>
      <c r="S15" s="1">
        <v>4</v>
      </c>
      <c r="T15" s="1">
        <v>86530298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15</v>
      </c>
      <c r="AB15" s="1">
        <v>105256341.3</v>
      </c>
      <c r="AC15" s="1">
        <v>0</v>
      </c>
      <c r="AD15" s="1">
        <v>0</v>
      </c>
      <c r="AE15" s="1">
        <v>1</v>
      </c>
      <c r="AF15" s="1">
        <v>1103650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310</v>
      </c>
      <c r="AN15" s="1">
        <v>14222000</v>
      </c>
      <c r="AO15" s="1">
        <v>3263</v>
      </c>
      <c r="AP15" s="1">
        <v>383325301.64999998</v>
      </c>
      <c r="AQ15" s="1">
        <v>3120</v>
      </c>
      <c r="AR15" s="1">
        <v>259950843.80000001</v>
      </c>
      <c r="AS15" s="1">
        <v>0</v>
      </c>
      <c r="AT15" s="1">
        <v>0</v>
      </c>
      <c r="AU15" s="1">
        <v>1</v>
      </c>
      <c r="AV15" s="1">
        <v>4100000</v>
      </c>
      <c r="AW15" s="1">
        <v>1</v>
      </c>
      <c r="AX15" s="1">
        <v>887998</v>
      </c>
      <c r="AY15" s="1">
        <v>37</v>
      </c>
      <c r="AZ15" s="1">
        <v>2932200</v>
      </c>
      <c r="BA15" s="1">
        <v>198</v>
      </c>
      <c r="BB15" s="1">
        <v>118496185</v>
      </c>
      <c r="BC15" s="1">
        <v>237</v>
      </c>
      <c r="BD15" s="1">
        <v>126416383</v>
      </c>
      <c r="BE15" s="1">
        <v>3500</v>
      </c>
      <c r="BF15" s="1">
        <v>509741684.64999998</v>
      </c>
    </row>
    <row r="16" spans="1:58" s="2" customFormat="1" ht="15.75" x14ac:dyDescent="0.25">
      <c r="A16" s="2" t="s">
        <v>53</v>
      </c>
      <c r="B16" s="2" t="s">
        <v>57</v>
      </c>
      <c r="C16" s="1">
        <v>14</v>
      </c>
      <c r="D16" s="1" t="s">
        <v>16</v>
      </c>
      <c r="E16" s="1">
        <v>718</v>
      </c>
      <c r="F16" s="1">
        <v>52411300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718</v>
      </c>
      <c r="P16" s="1">
        <v>52411300</v>
      </c>
      <c r="Q16" s="1">
        <v>7</v>
      </c>
      <c r="R16" s="1">
        <v>23200000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7</v>
      </c>
      <c r="AB16" s="1">
        <v>23200000</v>
      </c>
      <c r="AC16" s="1">
        <v>0</v>
      </c>
      <c r="AD16" s="1">
        <v>0</v>
      </c>
      <c r="AE16" s="1">
        <v>0</v>
      </c>
      <c r="AF16" s="1">
        <v>0</v>
      </c>
      <c r="AG16" s="1">
        <v>3</v>
      </c>
      <c r="AH16" s="1">
        <v>6250000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728</v>
      </c>
      <c r="AP16" s="1">
        <v>81861300</v>
      </c>
      <c r="AQ16" s="1">
        <v>560</v>
      </c>
      <c r="AR16" s="1">
        <v>40701800</v>
      </c>
      <c r="AS16" s="1">
        <v>0</v>
      </c>
      <c r="AT16" s="1">
        <v>0</v>
      </c>
      <c r="AU16" s="1">
        <v>0</v>
      </c>
      <c r="AV16" s="1">
        <v>0</v>
      </c>
      <c r="AW16" s="1">
        <v>1</v>
      </c>
      <c r="AX16" s="1">
        <v>3000000</v>
      </c>
      <c r="AY16" s="1">
        <v>488</v>
      </c>
      <c r="AZ16" s="1">
        <v>154952700</v>
      </c>
      <c r="BA16" s="1">
        <v>31</v>
      </c>
      <c r="BB16" s="1">
        <v>88222999</v>
      </c>
      <c r="BC16" s="1">
        <v>520</v>
      </c>
      <c r="BD16" s="1">
        <v>246175699</v>
      </c>
      <c r="BE16" s="1">
        <v>1248</v>
      </c>
      <c r="BF16" s="1">
        <v>328036999</v>
      </c>
    </row>
    <row r="17" spans="1:58" s="2" customFormat="1" ht="15.75" x14ac:dyDescent="0.25">
      <c r="A17" s="2" t="s">
        <v>53</v>
      </c>
      <c r="B17" s="2" t="s">
        <v>57</v>
      </c>
      <c r="C17" s="1">
        <v>15</v>
      </c>
      <c r="D17" s="1" t="s">
        <v>17</v>
      </c>
      <c r="E17" s="1">
        <v>3021</v>
      </c>
      <c r="F17" s="1">
        <v>423069924.72000003</v>
      </c>
      <c r="G17" s="1">
        <v>18</v>
      </c>
      <c r="H17" s="1">
        <v>10150000</v>
      </c>
      <c r="I17" s="1">
        <v>0</v>
      </c>
      <c r="J17" s="1">
        <v>0</v>
      </c>
      <c r="K17" s="1">
        <v>0</v>
      </c>
      <c r="L17" s="1">
        <v>0</v>
      </c>
      <c r="M17" s="1">
        <v>2</v>
      </c>
      <c r="N17" s="1">
        <v>80000</v>
      </c>
      <c r="O17" s="1">
        <v>3041</v>
      </c>
      <c r="P17" s="1">
        <v>433299924.72000003</v>
      </c>
      <c r="Q17" s="1">
        <v>15</v>
      </c>
      <c r="R17" s="1">
        <v>55272884.299999997</v>
      </c>
      <c r="S17" s="1">
        <v>0</v>
      </c>
      <c r="T17" s="1">
        <v>0</v>
      </c>
      <c r="U17" s="1">
        <v>0</v>
      </c>
      <c r="V17" s="1">
        <v>0</v>
      </c>
      <c r="W17" s="1">
        <v>1</v>
      </c>
      <c r="X17" s="1">
        <v>500000</v>
      </c>
      <c r="Y17" s="1">
        <v>0</v>
      </c>
      <c r="Z17" s="1">
        <v>0</v>
      </c>
      <c r="AA17" s="1">
        <v>16</v>
      </c>
      <c r="AB17" s="1">
        <v>55772884.299999997</v>
      </c>
      <c r="AC17" s="1">
        <v>0</v>
      </c>
      <c r="AD17" s="1">
        <v>0</v>
      </c>
      <c r="AE17" s="1">
        <v>0</v>
      </c>
      <c r="AF17" s="1">
        <v>0</v>
      </c>
      <c r="AG17" s="1">
        <v>1</v>
      </c>
      <c r="AH17" s="1">
        <v>2290000</v>
      </c>
      <c r="AI17" s="1">
        <v>0</v>
      </c>
      <c r="AJ17" s="1">
        <v>0</v>
      </c>
      <c r="AK17" s="1">
        <v>0</v>
      </c>
      <c r="AL17" s="1">
        <v>0</v>
      </c>
      <c r="AM17" s="1">
        <v>458</v>
      </c>
      <c r="AN17" s="1">
        <v>17040000</v>
      </c>
      <c r="AO17" s="1">
        <v>3516</v>
      </c>
      <c r="AP17" s="1">
        <v>508402809.01999998</v>
      </c>
      <c r="AQ17" s="1">
        <v>2888</v>
      </c>
      <c r="AR17" s="1">
        <v>295250444</v>
      </c>
      <c r="AS17" s="1">
        <v>0</v>
      </c>
      <c r="AT17" s="1">
        <v>0</v>
      </c>
      <c r="AU17" s="1">
        <v>0</v>
      </c>
      <c r="AV17" s="1">
        <v>0</v>
      </c>
      <c r="AW17" s="1">
        <v>4</v>
      </c>
      <c r="AX17" s="1">
        <v>9721000</v>
      </c>
      <c r="AY17" s="1">
        <v>2</v>
      </c>
      <c r="AZ17" s="1">
        <v>509200</v>
      </c>
      <c r="BA17" s="1">
        <v>943</v>
      </c>
      <c r="BB17" s="1">
        <v>65104756</v>
      </c>
      <c r="BC17" s="1">
        <v>949</v>
      </c>
      <c r="BD17" s="1">
        <v>75334956</v>
      </c>
      <c r="BE17" s="1">
        <v>4465</v>
      </c>
      <c r="BF17" s="1">
        <v>583737765.01999998</v>
      </c>
    </row>
    <row r="18" spans="1:58" s="2" customFormat="1" ht="15.75" x14ac:dyDescent="0.25">
      <c r="A18" s="2" t="s">
        <v>53</v>
      </c>
      <c r="B18" s="2" t="s">
        <v>57</v>
      </c>
      <c r="C18" s="1">
        <v>16</v>
      </c>
      <c r="D18" s="1" t="s">
        <v>18</v>
      </c>
      <c r="E18" s="1">
        <v>3</v>
      </c>
      <c r="F18" s="1">
        <v>13654158</v>
      </c>
      <c r="G18" s="1">
        <v>198</v>
      </c>
      <c r="H18" s="1">
        <v>54687240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201</v>
      </c>
      <c r="P18" s="1">
        <v>68341398</v>
      </c>
      <c r="Q18" s="1">
        <v>23</v>
      </c>
      <c r="R18" s="1">
        <v>79902098</v>
      </c>
      <c r="S18" s="1">
        <v>6</v>
      </c>
      <c r="T18" s="1">
        <v>297100000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29</v>
      </c>
      <c r="AB18" s="1">
        <v>377002098</v>
      </c>
      <c r="AC18" s="1">
        <v>0</v>
      </c>
      <c r="AD18" s="1">
        <v>0</v>
      </c>
      <c r="AE18" s="1">
        <v>0</v>
      </c>
      <c r="AF18" s="1">
        <v>0</v>
      </c>
      <c r="AG18" s="1">
        <v>47</v>
      </c>
      <c r="AH18" s="1">
        <v>13225349</v>
      </c>
      <c r="AI18" s="1">
        <v>0</v>
      </c>
      <c r="AJ18" s="1">
        <v>0</v>
      </c>
      <c r="AK18" s="1">
        <v>0</v>
      </c>
      <c r="AL18" s="1">
        <v>0</v>
      </c>
      <c r="AM18" s="1">
        <v>588</v>
      </c>
      <c r="AN18" s="1">
        <v>34094931</v>
      </c>
      <c r="AO18" s="1">
        <v>865</v>
      </c>
      <c r="AP18" s="1">
        <v>492663776</v>
      </c>
      <c r="AQ18" s="1">
        <v>802</v>
      </c>
      <c r="AR18" s="1">
        <v>84016739</v>
      </c>
      <c r="AS18" s="1">
        <v>0</v>
      </c>
      <c r="AT18" s="1">
        <v>0</v>
      </c>
      <c r="AU18" s="1">
        <v>0</v>
      </c>
      <c r="AV18" s="1">
        <v>0</v>
      </c>
      <c r="AW18" s="1">
        <v>37</v>
      </c>
      <c r="AX18" s="1">
        <v>45204126</v>
      </c>
      <c r="AY18" s="1">
        <v>268</v>
      </c>
      <c r="AZ18" s="1">
        <v>185314492</v>
      </c>
      <c r="BA18" s="1">
        <v>1328</v>
      </c>
      <c r="BB18" s="1">
        <v>335529735</v>
      </c>
      <c r="BC18" s="1">
        <v>1633</v>
      </c>
      <c r="BD18" s="1">
        <v>566048353</v>
      </c>
      <c r="BE18" s="1">
        <v>2498</v>
      </c>
      <c r="BF18" s="1">
        <v>1058712129</v>
      </c>
    </row>
    <row r="19" spans="1:58" s="2" customFormat="1" ht="15.75" x14ac:dyDescent="0.25">
      <c r="A19" s="2" t="s">
        <v>53</v>
      </c>
      <c r="B19" s="2" t="s">
        <v>57</v>
      </c>
      <c r="C19" s="1">
        <v>17</v>
      </c>
      <c r="D19" s="1" t="s">
        <v>19</v>
      </c>
      <c r="E19" s="1">
        <v>17</v>
      </c>
      <c r="F19" s="1">
        <v>6271675.2999999998</v>
      </c>
      <c r="G19" s="1">
        <v>258</v>
      </c>
      <c r="H19" s="1">
        <v>63011166.100000001</v>
      </c>
      <c r="I19" s="1">
        <v>237</v>
      </c>
      <c r="J19" s="1">
        <v>59399917.100000001</v>
      </c>
      <c r="K19" s="1">
        <v>0</v>
      </c>
      <c r="L19" s="1">
        <v>0</v>
      </c>
      <c r="M19" s="1">
        <v>2</v>
      </c>
      <c r="N19" s="1">
        <v>199807</v>
      </c>
      <c r="O19" s="1">
        <v>277</v>
      </c>
      <c r="P19" s="1">
        <v>69482648.400000006</v>
      </c>
      <c r="Q19" s="1">
        <v>24</v>
      </c>
      <c r="R19" s="1">
        <v>169305301</v>
      </c>
      <c r="S19" s="1">
        <v>14</v>
      </c>
      <c r="T19" s="1">
        <v>146149924.03999999</v>
      </c>
      <c r="U19" s="1">
        <v>2</v>
      </c>
      <c r="V19" s="1">
        <v>40661000</v>
      </c>
      <c r="W19" s="1">
        <v>0</v>
      </c>
      <c r="X19" s="1">
        <v>0</v>
      </c>
      <c r="Y19" s="1">
        <v>0</v>
      </c>
      <c r="Z19" s="1">
        <v>0</v>
      </c>
      <c r="AA19" s="1">
        <v>40</v>
      </c>
      <c r="AB19" s="1">
        <v>356116225.04000002</v>
      </c>
      <c r="AC19" s="1">
        <v>0</v>
      </c>
      <c r="AD19" s="1">
        <v>0</v>
      </c>
      <c r="AE19" s="1">
        <v>2</v>
      </c>
      <c r="AF19" s="1">
        <v>511000</v>
      </c>
      <c r="AG19" s="1">
        <v>0</v>
      </c>
      <c r="AH19" s="1">
        <v>216734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319</v>
      </c>
      <c r="AP19" s="1">
        <v>426326607.44</v>
      </c>
      <c r="AQ19" s="1">
        <v>201</v>
      </c>
      <c r="AR19" s="1">
        <v>54104066.090000004</v>
      </c>
      <c r="AS19" s="1">
        <v>0</v>
      </c>
      <c r="AT19" s="1">
        <v>0</v>
      </c>
      <c r="AU19" s="1">
        <v>0</v>
      </c>
      <c r="AV19" s="1">
        <v>0</v>
      </c>
      <c r="AW19" s="1">
        <v>11</v>
      </c>
      <c r="AX19" s="1">
        <v>50975140</v>
      </c>
      <c r="AY19" s="1">
        <v>139</v>
      </c>
      <c r="AZ19" s="1">
        <v>70269000</v>
      </c>
      <c r="BA19" s="1">
        <v>1841</v>
      </c>
      <c r="BB19" s="1">
        <v>283251852.31</v>
      </c>
      <c r="BC19" s="1">
        <v>1991</v>
      </c>
      <c r="BD19" s="1">
        <v>404495992.31</v>
      </c>
      <c r="BE19" s="1">
        <v>2310</v>
      </c>
      <c r="BF19" s="1">
        <v>830822599.75</v>
      </c>
    </row>
    <row r="20" spans="1:58" s="2" customFormat="1" ht="15.75" x14ac:dyDescent="0.25">
      <c r="A20" s="2" t="s">
        <v>53</v>
      </c>
      <c r="B20" s="2" t="s">
        <v>57</v>
      </c>
      <c r="C20" s="1">
        <v>18</v>
      </c>
      <c r="D20" s="1" t="s">
        <v>20</v>
      </c>
      <c r="E20" s="1">
        <v>1494</v>
      </c>
      <c r="F20" s="1">
        <v>309824220</v>
      </c>
      <c r="G20" s="1">
        <v>15</v>
      </c>
      <c r="H20" s="1">
        <v>6080000</v>
      </c>
      <c r="I20" s="1">
        <v>0</v>
      </c>
      <c r="J20" s="1">
        <v>0</v>
      </c>
      <c r="K20" s="1">
        <v>0</v>
      </c>
      <c r="L20" s="1">
        <v>0</v>
      </c>
      <c r="M20" s="1">
        <v>6</v>
      </c>
      <c r="N20" s="1">
        <v>3444000</v>
      </c>
      <c r="O20" s="1">
        <v>1515</v>
      </c>
      <c r="P20" s="1">
        <v>319348220</v>
      </c>
      <c r="Q20" s="1">
        <v>33</v>
      </c>
      <c r="R20" s="1">
        <v>30374586.489999998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33</v>
      </c>
      <c r="AB20" s="1">
        <v>30374586.489999998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1548</v>
      </c>
      <c r="AP20" s="1">
        <v>349722806.49000001</v>
      </c>
      <c r="AQ20" s="1">
        <v>1270</v>
      </c>
      <c r="AR20" s="1">
        <v>207400220</v>
      </c>
      <c r="AS20" s="1">
        <v>0</v>
      </c>
      <c r="AT20" s="1">
        <v>0</v>
      </c>
      <c r="AU20" s="1">
        <v>2</v>
      </c>
      <c r="AV20" s="1">
        <v>145000</v>
      </c>
      <c r="AW20" s="1">
        <v>4</v>
      </c>
      <c r="AX20" s="1">
        <v>6900000</v>
      </c>
      <c r="AY20" s="1">
        <v>3</v>
      </c>
      <c r="AZ20" s="1">
        <v>394000</v>
      </c>
      <c r="BA20" s="1">
        <v>17</v>
      </c>
      <c r="BB20" s="1">
        <v>7013955.1799999997</v>
      </c>
      <c r="BC20" s="1">
        <v>26</v>
      </c>
      <c r="BD20" s="1">
        <v>14452955.18</v>
      </c>
      <c r="BE20" s="1">
        <v>1574</v>
      </c>
      <c r="BF20" s="1">
        <v>364175761.67000002</v>
      </c>
    </row>
    <row r="21" spans="1:58" s="2" customFormat="1" ht="15.75" x14ac:dyDescent="0.25">
      <c r="A21" s="2" t="s">
        <v>53</v>
      </c>
      <c r="B21" s="2" t="s">
        <v>57</v>
      </c>
      <c r="C21" s="1">
        <v>19</v>
      </c>
      <c r="D21" s="1" t="s">
        <v>21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</row>
    <row r="22" spans="1:58" s="2" customFormat="1" ht="15.75" x14ac:dyDescent="0.25">
      <c r="A22" s="2" t="s">
        <v>53</v>
      </c>
      <c r="B22" s="2" t="s">
        <v>57</v>
      </c>
      <c r="C22" s="1">
        <v>20</v>
      </c>
      <c r="D22" s="1" t="s">
        <v>22</v>
      </c>
      <c r="E22" s="1">
        <v>861</v>
      </c>
      <c r="F22" s="1">
        <v>148493100</v>
      </c>
      <c r="G22" s="1">
        <v>293</v>
      </c>
      <c r="H22" s="1">
        <v>49227500</v>
      </c>
      <c r="I22" s="1">
        <v>293</v>
      </c>
      <c r="J22" s="1">
        <v>49227500</v>
      </c>
      <c r="K22" s="1">
        <v>0</v>
      </c>
      <c r="L22" s="1">
        <v>0</v>
      </c>
      <c r="M22" s="1">
        <v>0</v>
      </c>
      <c r="N22" s="1">
        <v>0</v>
      </c>
      <c r="O22" s="1">
        <v>1154</v>
      </c>
      <c r="P22" s="1">
        <v>197720600</v>
      </c>
      <c r="Q22" s="1">
        <v>6</v>
      </c>
      <c r="R22" s="1">
        <v>30345000</v>
      </c>
      <c r="S22" s="1">
        <v>5</v>
      </c>
      <c r="T22" s="1">
        <v>13130333.310000001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11</v>
      </c>
      <c r="AB22" s="1">
        <v>43475333.310000002</v>
      </c>
      <c r="AC22" s="1">
        <v>0</v>
      </c>
      <c r="AD22" s="1">
        <v>0</v>
      </c>
      <c r="AE22" s="1">
        <v>0</v>
      </c>
      <c r="AF22" s="1">
        <v>0</v>
      </c>
      <c r="AG22" s="1">
        <v>1</v>
      </c>
      <c r="AH22" s="1">
        <v>2085000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1166</v>
      </c>
      <c r="AP22" s="1">
        <v>243280933.31</v>
      </c>
      <c r="AQ22" s="1">
        <v>1016</v>
      </c>
      <c r="AR22" s="1">
        <v>148515100</v>
      </c>
      <c r="AS22" s="1">
        <v>131</v>
      </c>
      <c r="AT22" s="1">
        <v>36983175</v>
      </c>
      <c r="AU22" s="1">
        <v>0</v>
      </c>
      <c r="AV22" s="1">
        <v>0</v>
      </c>
      <c r="AW22" s="1">
        <v>14</v>
      </c>
      <c r="AX22" s="1">
        <v>42969400</v>
      </c>
      <c r="AY22" s="1">
        <v>61</v>
      </c>
      <c r="AZ22" s="1">
        <v>69588336</v>
      </c>
      <c r="BA22" s="1">
        <v>18</v>
      </c>
      <c r="BB22" s="1">
        <v>42016000</v>
      </c>
      <c r="BC22" s="1">
        <v>224</v>
      </c>
      <c r="BD22" s="1">
        <v>191556911</v>
      </c>
      <c r="BE22" s="1">
        <v>1390</v>
      </c>
      <c r="BF22" s="1">
        <v>434837844.31</v>
      </c>
    </row>
    <row r="23" spans="1:58" s="2" customFormat="1" ht="15.75" x14ac:dyDescent="0.25">
      <c r="A23" s="2" t="s">
        <v>53</v>
      </c>
      <c r="B23" s="2" t="s">
        <v>57</v>
      </c>
      <c r="C23" s="1">
        <v>21</v>
      </c>
      <c r="D23" s="1" t="s">
        <v>23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</row>
    <row r="24" spans="1:58" s="2" customFormat="1" ht="15.75" x14ac:dyDescent="0.25">
      <c r="A24" s="2" t="s">
        <v>53</v>
      </c>
      <c r="B24" s="2" t="s">
        <v>57</v>
      </c>
      <c r="C24" s="1">
        <v>22</v>
      </c>
      <c r="D24" s="1" t="s">
        <v>24</v>
      </c>
      <c r="E24" s="1">
        <v>4989</v>
      </c>
      <c r="F24" s="1">
        <v>700494313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4989</v>
      </c>
      <c r="P24" s="1">
        <v>700494313</v>
      </c>
      <c r="Q24" s="1">
        <v>3</v>
      </c>
      <c r="R24" s="1">
        <v>5744617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3</v>
      </c>
      <c r="AB24" s="1">
        <v>5744617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4992</v>
      </c>
      <c r="AP24" s="1">
        <v>706238930</v>
      </c>
      <c r="AQ24" s="1">
        <v>4294</v>
      </c>
      <c r="AR24" s="1">
        <v>595627531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683</v>
      </c>
      <c r="BB24" s="1">
        <v>98363106</v>
      </c>
      <c r="BC24" s="1">
        <v>683</v>
      </c>
      <c r="BD24" s="1">
        <v>98363106</v>
      </c>
      <c r="BE24" s="1">
        <v>5675</v>
      </c>
      <c r="BF24" s="1">
        <v>804602036</v>
      </c>
    </row>
    <row r="25" spans="1:58" s="2" customFormat="1" ht="15.75" x14ac:dyDescent="0.25">
      <c r="A25" s="2" t="s">
        <v>53</v>
      </c>
      <c r="B25" s="2" t="s">
        <v>57</v>
      </c>
      <c r="C25" s="1">
        <v>23</v>
      </c>
      <c r="D25" s="1" t="s">
        <v>25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</row>
    <row r="26" spans="1:58" s="2" customFormat="1" ht="15.75" x14ac:dyDescent="0.25">
      <c r="A26" s="2" t="s">
        <v>53</v>
      </c>
      <c r="B26" s="2" t="s">
        <v>57</v>
      </c>
      <c r="C26" s="1">
        <v>24</v>
      </c>
      <c r="D26" s="1" t="s">
        <v>26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</row>
    <row r="27" spans="1:58" s="2" customFormat="1" ht="15.75" x14ac:dyDescent="0.25">
      <c r="A27" s="2" t="s">
        <v>53</v>
      </c>
      <c r="B27" s="2" t="s">
        <v>57</v>
      </c>
      <c r="C27" s="1">
        <v>25</v>
      </c>
      <c r="D27" s="1" t="s">
        <v>27</v>
      </c>
      <c r="E27" s="1">
        <v>2154</v>
      </c>
      <c r="F27" s="1">
        <v>268855400</v>
      </c>
      <c r="G27" s="1">
        <v>38</v>
      </c>
      <c r="H27" s="1">
        <v>6766900</v>
      </c>
      <c r="I27" s="1">
        <v>2</v>
      </c>
      <c r="J27" s="1">
        <v>1909000</v>
      </c>
      <c r="K27" s="1">
        <v>0</v>
      </c>
      <c r="L27" s="1">
        <v>0</v>
      </c>
      <c r="M27" s="1">
        <v>0</v>
      </c>
      <c r="N27" s="1">
        <v>0</v>
      </c>
      <c r="O27" s="1">
        <v>2192</v>
      </c>
      <c r="P27" s="1">
        <v>275622300</v>
      </c>
      <c r="Q27" s="1">
        <v>112</v>
      </c>
      <c r="R27" s="1">
        <v>225471582.71000001</v>
      </c>
      <c r="S27" s="1">
        <v>6</v>
      </c>
      <c r="T27" s="1">
        <v>23698947</v>
      </c>
      <c r="U27" s="1">
        <v>1</v>
      </c>
      <c r="V27" s="1">
        <v>1000000</v>
      </c>
      <c r="W27" s="1">
        <v>0</v>
      </c>
      <c r="X27" s="1">
        <v>0</v>
      </c>
      <c r="Y27" s="1">
        <v>0</v>
      </c>
      <c r="Z27" s="1">
        <v>0</v>
      </c>
      <c r="AA27" s="1">
        <v>119</v>
      </c>
      <c r="AB27" s="1">
        <v>250170529.71000001</v>
      </c>
      <c r="AC27" s="1">
        <v>0</v>
      </c>
      <c r="AD27" s="1">
        <v>0</v>
      </c>
      <c r="AE27" s="1">
        <v>2</v>
      </c>
      <c r="AF27" s="1">
        <v>205318</v>
      </c>
      <c r="AG27" s="1">
        <v>4</v>
      </c>
      <c r="AH27" s="1">
        <v>4190000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2317</v>
      </c>
      <c r="AP27" s="1">
        <v>530188147.70999998</v>
      </c>
      <c r="AQ27" s="1">
        <v>2187</v>
      </c>
      <c r="AR27" s="1">
        <v>278378532</v>
      </c>
      <c r="AS27" s="1">
        <v>0</v>
      </c>
      <c r="AT27" s="1">
        <v>0</v>
      </c>
      <c r="AU27" s="1">
        <v>1</v>
      </c>
      <c r="AV27" s="1">
        <v>1077133.6000000001</v>
      </c>
      <c r="AW27" s="1">
        <v>4</v>
      </c>
      <c r="AX27" s="1">
        <v>6435173</v>
      </c>
      <c r="AY27" s="1">
        <v>206</v>
      </c>
      <c r="AZ27" s="1">
        <v>97433986.909999996</v>
      </c>
      <c r="BA27" s="1">
        <v>2</v>
      </c>
      <c r="BB27" s="1">
        <v>3275816</v>
      </c>
      <c r="BC27" s="1">
        <v>213</v>
      </c>
      <c r="BD27" s="1">
        <v>108222109.51000001</v>
      </c>
      <c r="BE27" s="1">
        <v>2530</v>
      </c>
      <c r="BF27" s="1">
        <v>638410257.22000003</v>
      </c>
    </row>
    <row r="28" spans="1:58" s="2" customFormat="1" ht="15.75" x14ac:dyDescent="0.25">
      <c r="A28" s="2" t="s">
        <v>53</v>
      </c>
      <c r="B28" s="2" t="s">
        <v>57</v>
      </c>
      <c r="C28" s="1">
        <v>26</v>
      </c>
      <c r="D28" s="1" t="s">
        <v>28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</row>
    <row r="29" spans="1:58" s="2" customFormat="1" ht="15.75" x14ac:dyDescent="0.25">
      <c r="A29" s="2" t="s">
        <v>53</v>
      </c>
      <c r="B29" s="2" t="s">
        <v>57</v>
      </c>
      <c r="C29" s="1">
        <v>27</v>
      </c>
      <c r="D29" s="1" t="s">
        <v>29</v>
      </c>
      <c r="E29" s="1">
        <v>145</v>
      </c>
      <c r="F29" s="1">
        <v>57165780</v>
      </c>
      <c r="G29" s="1">
        <v>1683</v>
      </c>
      <c r="H29" s="1">
        <v>389591060</v>
      </c>
      <c r="I29" s="1">
        <v>1701</v>
      </c>
      <c r="J29" s="1">
        <v>420246360</v>
      </c>
      <c r="K29" s="1">
        <v>0</v>
      </c>
      <c r="L29" s="1">
        <v>0</v>
      </c>
      <c r="M29" s="1">
        <v>0</v>
      </c>
      <c r="N29" s="1">
        <v>0</v>
      </c>
      <c r="O29" s="1">
        <v>1828</v>
      </c>
      <c r="P29" s="1">
        <v>446756840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1828</v>
      </c>
      <c r="AP29" s="1">
        <v>446756840</v>
      </c>
      <c r="AQ29" s="1">
        <v>828</v>
      </c>
      <c r="AR29" s="1">
        <v>126998530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5</v>
      </c>
      <c r="AZ29" s="1">
        <v>1236160</v>
      </c>
      <c r="BA29" s="1">
        <v>0</v>
      </c>
      <c r="BB29" s="1">
        <v>0</v>
      </c>
      <c r="BC29" s="1">
        <v>5</v>
      </c>
      <c r="BD29" s="1">
        <v>1236160</v>
      </c>
      <c r="BE29" s="1">
        <v>1833</v>
      </c>
      <c r="BF29" s="1">
        <v>447993000</v>
      </c>
    </row>
    <row r="30" spans="1:58" s="2" customFormat="1" ht="15.75" x14ac:dyDescent="0.25">
      <c r="A30" s="2" t="s">
        <v>53</v>
      </c>
      <c r="B30" s="2" t="s">
        <v>57</v>
      </c>
      <c r="C30" s="1">
        <v>28</v>
      </c>
      <c r="D30" s="1" t="s">
        <v>30</v>
      </c>
      <c r="E30" s="1">
        <v>0</v>
      </c>
      <c r="F30" s="1">
        <v>0</v>
      </c>
      <c r="G30" s="1">
        <v>3</v>
      </c>
      <c r="H30" s="1">
        <v>1266170</v>
      </c>
      <c r="I30" s="1">
        <v>3</v>
      </c>
      <c r="J30" s="1">
        <v>1266170</v>
      </c>
      <c r="K30" s="1">
        <v>0</v>
      </c>
      <c r="L30" s="1">
        <v>0</v>
      </c>
      <c r="M30" s="1">
        <v>0</v>
      </c>
      <c r="N30" s="1">
        <v>0</v>
      </c>
      <c r="O30" s="1">
        <v>3</v>
      </c>
      <c r="P30" s="1">
        <v>1266170</v>
      </c>
      <c r="Q30" s="1">
        <v>18</v>
      </c>
      <c r="R30" s="1">
        <v>25080000</v>
      </c>
      <c r="S30" s="1">
        <v>3</v>
      </c>
      <c r="T30" s="1">
        <v>3825000</v>
      </c>
      <c r="U30" s="1">
        <v>3</v>
      </c>
      <c r="V30" s="1">
        <v>13800000</v>
      </c>
      <c r="W30" s="1">
        <v>0</v>
      </c>
      <c r="X30" s="1">
        <v>0</v>
      </c>
      <c r="Y30" s="1">
        <v>0</v>
      </c>
      <c r="Z30" s="1">
        <v>0</v>
      </c>
      <c r="AA30" s="1">
        <v>24</v>
      </c>
      <c r="AB30" s="1">
        <v>42705000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27</v>
      </c>
      <c r="AP30" s="1">
        <v>43971170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1468</v>
      </c>
      <c r="BB30" s="1">
        <v>587881730</v>
      </c>
      <c r="BC30" s="1">
        <v>1468</v>
      </c>
      <c r="BD30" s="1">
        <v>587881730</v>
      </c>
      <c r="BE30" s="1">
        <v>1495</v>
      </c>
      <c r="BF30" s="1">
        <v>631852900</v>
      </c>
    </row>
    <row r="31" spans="1:58" s="2" customFormat="1" ht="15.75" x14ac:dyDescent="0.25">
      <c r="A31" s="2" t="s">
        <v>53</v>
      </c>
      <c r="B31" s="2" t="s">
        <v>57</v>
      </c>
      <c r="C31" s="1">
        <v>29</v>
      </c>
      <c r="D31" s="1" t="s">
        <v>31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</row>
    <row r="32" spans="1:58" s="2" customFormat="1" ht="15.75" x14ac:dyDescent="0.25">
      <c r="A32" s="2" t="s">
        <v>53</v>
      </c>
      <c r="B32" s="2" t="s">
        <v>57</v>
      </c>
      <c r="C32" s="1">
        <v>30</v>
      </c>
      <c r="D32" s="1" t="s">
        <v>32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</row>
    <row r="33" spans="1:58" s="2" customFormat="1" ht="15.75" x14ac:dyDescent="0.25">
      <c r="A33" s="2" t="s">
        <v>53</v>
      </c>
      <c r="B33" s="2" t="s">
        <v>57</v>
      </c>
      <c r="C33" s="1">
        <v>31</v>
      </c>
      <c r="D33" s="1" t="s">
        <v>33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</row>
    <row r="34" spans="1:58" s="2" customFormat="1" ht="15.75" x14ac:dyDescent="0.25">
      <c r="A34" s="2" t="s">
        <v>53</v>
      </c>
      <c r="B34" s="2" t="s">
        <v>57</v>
      </c>
      <c r="C34" s="1">
        <v>32</v>
      </c>
      <c r="D34" s="1" t="s">
        <v>34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</row>
    <row r="35" spans="1:58" s="5" customFormat="1" ht="15.75" x14ac:dyDescent="0.25">
      <c r="A35" s="5" t="s">
        <v>53</v>
      </c>
      <c r="B35" s="5" t="s">
        <v>57</v>
      </c>
      <c r="C35" s="3"/>
      <c r="D35" s="4" t="s">
        <v>35</v>
      </c>
      <c r="E35" s="4">
        <v>13416</v>
      </c>
      <c r="F35" s="4">
        <v>1984179397.3699999</v>
      </c>
      <c r="G35" s="4">
        <v>5429</v>
      </c>
      <c r="H35" s="4">
        <v>839583820.10000002</v>
      </c>
      <c r="I35" s="4">
        <v>4763</v>
      </c>
      <c r="J35" s="4">
        <v>644855947.10000002</v>
      </c>
      <c r="K35" s="4">
        <v>0</v>
      </c>
      <c r="L35" s="4">
        <v>0</v>
      </c>
      <c r="M35" s="4">
        <v>10</v>
      </c>
      <c r="N35" s="4">
        <v>3723807</v>
      </c>
      <c r="O35" s="4">
        <v>18855</v>
      </c>
      <c r="P35" s="4">
        <v>2827487024.4699998</v>
      </c>
      <c r="Q35" s="4">
        <v>252</v>
      </c>
      <c r="R35" s="4">
        <v>663422112.79999995</v>
      </c>
      <c r="S35" s="4">
        <v>38</v>
      </c>
      <c r="T35" s="4">
        <v>570434502.35000002</v>
      </c>
      <c r="U35" s="4">
        <v>6</v>
      </c>
      <c r="V35" s="4">
        <v>55461000</v>
      </c>
      <c r="W35" s="4">
        <v>1</v>
      </c>
      <c r="X35" s="4">
        <v>500000</v>
      </c>
      <c r="Y35" s="4">
        <v>0</v>
      </c>
      <c r="Z35" s="4">
        <v>0</v>
      </c>
      <c r="AA35" s="4">
        <v>297</v>
      </c>
      <c r="AB35" s="4">
        <v>1289817615.1500001</v>
      </c>
      <c r="AC35" s="4">
        <v>0</v>
      </c>
      <c r="AD35" s="4">
        <v>0</v>
      </c>
      <c r="AE35" s="4">
        <v>5</v>
      </c>
      <c r="AF35" s="4">
        <v>1819968</v>
      </c>
      <c r="AG35" s="4">
        <v>56</v>
      </c>
      <c r="AH35" s="4">
        <v>28257083</v>
      </c>
      <c r="AI35" s="4">
        <v>0</v>
      </c>
      <c r="AJ35" s="4">
        <v>0</v>
      </c>
      <c r="AK35" s="4">
        <v>0</v>
      </c>
      <c r="AL35" s="4">
        <v>0</v>
      </c>
      <c r="AM35" s="4">
        <v>1356</v>
      </c>
      <c r="AN35" s="4">
        <v>65356931</v>
      </c>
      <c r="AO35" s="4">
        <v>20569</v>
      </c>
      <c r="AP35" s="4">
        <v>4212738621.6199999</v>
      </c>
      <c r="AQ35" s="4">
        <v>17166</v>
      </c>
      <c r="AR35" s="4">
        <v>2090943805.8900001</v>
      </c>
      <c r="AS35" s="4">
        <v>131</v>
      </c>
      <c r="AT35" s="4">
        <v>36983175</v>
      </c>
      <c r="AU35" s="4">
        <v>4</v>
      </c>
      <c r="AV35" s="4">
        <v>5322133.5999999996</v>
      </c>
      <c r="AW35" s="4">
        <v>76</v>
      </c>
      <c r="AX35" s="4">
        <v>166092837</v>
      </c>
      <c r="AY35" s="4">
        <v>1209</v>
      </c>
      <c r="AZ35" s="4">
        <v>582630074.90999997</v>
      </c>
      <c r="BA35" s="4">
        <v>6529</v>
      </c>
      <c r="BB35" s="4">
        <v>1629156134.49</v>
      </c>
      <c r="BC35" s="4">
        <v>7949</v>
      </c>
      <c r="BD35" s="4">
        <v>2420184355</v>
      </c>
      <c r="BE35" s="4">
        <v>28518</v>
      </c>
      <c r="BF35" s="4">
        <v>6632922976.6199999</v>
      </c>
    </row>
    <row r="36" spans="1:58" s="2" customFormat="1" ht="15.75" x14ac:dyDescent="0.25">
      <c r="A36" s="2" t="s">
        <v>53</v>
      </c>
      <c r="B36" s="2" t="s">
        <v>57</v>
      </c>
      <c r="C36" s="1">
        <v>33</v>
      </c>
      <c r="D36" s="1" t="s">
        <v>36</v>
      </c>
      <c r="E36" s="1">
        <v>27134</v>
      </c>
      <c r="F36" s="1">
        <v>2779839470</v>
      </c>
      <c r="G36" s="1">
        <v>203</v>
      </c>
      <c r="H36" s="1">
        <v>104235601</v>
      </c>
      <c r="I36" s="1">
        <v>198</v>
      </c>
      <c r="J36" s="1">
        <v>103645481</v>
      </c>
      <c r="K36" s="1">
        <v>0</v>
      </c>
      <c r="L36" s="1">
        <v>0</v>
      </c>
      <c r="M36" s="1">
        <v>0</v>
      </c>
      <c r="N36" s="1">
        <v>0</v>
      </c>
      <c r="O36" s="1">
        <v>27337</v>
      </c>
      <c r="P36" s="1">
        <v>2884075071</v>
      </c>
      <c r="Q36" s="1">
        <v>2442</v>
      </c>
      <c r="R36" s="1">
        <v>182703396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2442</v>
      </c>
      <c r="AB36" s="1">
        <v>182703396</v>
      </c>
      <c r="AC36" s="1">
        <v>0</v>
      </c>
      <c r="AD36" s="1">
        <v>0</v>
      </c>
      <c r="AE36" s="1">
        <v>0</v>
      </c>
      <c r="AF36" s="1">
        <v>0</v>
      </c>
      <c r="AG36" s="1">
        <v>33</v>
      </c>
      <c r="AH36" s="1">
        <v>32530000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29812</v>
      </c>
      <c r="AP36" s="1">
        <v>3099308467</v>
      </c>
      <c r="AQ36" s="1">
        <v>20179</v>
      </c>
      <c r="AR36" s="1">
        <v>1965147424.6400001</v>
      </c>
      <c r="AS36" s="1">
        <v>0</v>
      </c>
      <c r="AT36" s="1">
        <v>0</v>
      </c>
      <c r="AU36" s="1">
        <v>0</v>
      </c>
      <c r="AV36" s="1">
        <v>0</v>
      </c>
      <c r="AW36" s="1">
        <v>26</v>
      </c>
      <c r="AX36" s="1">
        <v>92964000</v>
      </c>
      <c r="AY36" s="1">
        <v>0</v>
      </c>
      <c r="AZ36" s="1">
        <v>0</v>
      </c>
      <c r="BA36" s="1">
        <v>187</v>
      </c>
      <c r="BB36" s="1">
        <v>51281100</v>
      </c>
      <c r="BC36" s="1">
        <v>213</v>
      </c>
      <c r="BD36" s="1">
        <v>144245100</v>
      </c>
      <c r="BE36" s="1">
        <v>30025</v>
      </c>
      <c r="BF36" s="1">
        <v>3243553567</v>
      </c>
    </row>
    <row r="37" spans="1:58" s="5" customFormat="1" ht="15.75" x14ac:dyDescent="0.25">
      <c r="A37" s="5" t="s">
        <v>53</v>
      </c>
      <c r="B37" s="5" t="s">
        <v>57</v>
      </c>
      <c r="C37" s="3"/>
      <c r="D37" s="4" t="s">
        <v>37</v>
      </c>
      <c r="E37" s="4">
        <v>27134</v>
      </c>
      <c r="F37" s="4">
        <v>2779839470</v>
      </c>
      <c r="G37" s="4">
        <v>203</v>
      </c>
      <c r="H37" s="4">
        <v>104235601</v>
      </c>
      <c r="I37" s="4">
        <v>198</v>
      </c>
      <c r="J37" s="4">
        <v>103645481</v>
      </c>
      <c r="K37" s="4">
        <v>0</v>
      </c>
      <c r="L37" s="4">
        <v>0</v>
      </c>
      <c r="M37" s="4">
        <v>0</v>
      </c>
      <c r="N37" s="4">
        <v>0</v>
      </c>
      <c r="O37" s="4">
        <v>27337</v>
      </c>
      <c r="P37" s="4">
        <v>2884075071</v>
      </c>
      <c r="Q37" s="4">
        <v>2442</v>
      </c>
      <c r="R37" s="4">
        <v>182703396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2442</v>
      </c>
      <c r="AB37" s="4">
        <v>182703396</v>
      </c>
      <c r="AC37" s="4">
        <v>0</v>
      </c>
      <c r="AD37" s="4">
        <v>0</v>
      </c>
      <c r="AE37" s="4">
        <v>0</v>
      </c>
      <c r="AF37" s="4">
        <v>0</v>
      </c>
      <c r="AG37" s="4">
        <v>33</v>
      </c>
      <c r="AH37" s="4">
        <v>32530000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29812</v>
      </c>
      <c r="AP37" s="4">
        <v>3099308467</v>
      </c>
      <c r="AQ37" s="4">
        <v>20179</v>
      </c>
      <c r="AR37" s="4">
        <v>1965147424.6400001</v>
      </c>
      <c r="AS37" s="4">
        <v>0</v>
      </c>
      <c r="AT37" s="4">
        <v>0</v>
      </c>
      <c r="AU37" s="4">
        <v>0</v>
      </c>
      <c r="AV37" s="4">
        <v>0</v>
      </c>
      <c r="AW37" s="4">
        <v>26</v>
      </c>
      <c r="AX37" s="4">
        <v>92964000</v>
      </c>
      <c r="AY37" s="4">
        <v>0</v>
      </c>
      <c r="AZ37" s="4">
        <v>0</v>
      </c>
      <c r="BA37" s="4">
        <v>187</v>
      </c>
      <c r="BB37" s="4">
        <v>51281100</v>
      </c>
      <c r="BC37" s="4">
        <v>213</v>
      </c>
      <c r="BD37" s="4">
        <v>144245100</v>
      </c>
      <c r="BE37" s="4">
        <v>30025</v>
      </c>
      <c r="BF37" s="4">
        <v>3243553567</v>
      </c>
    </row>
    <row r="38" spans="1:58" s="2" customFormat="1" ht="15.75" x14ac:dyDescent="0.25">
      <c r="A38" s="2" t="s">
        <v>53</v>
      </c>
      <c r="B38" s="2" t="s">
        <v>57</v>
      </c>
      <c r="C38" s="1">
        <v>34</v>
      </c>
      <c r="D38" s="1" t="s">
        <v>38</v>
      </c>
      <c r="E38" s="1">
        <v>0</v>
      </c>
      <c r="F38" s="1">
        <v>0</v>
      </c>
      <c r="G38" s="1">
        <v>6409</v>
      </c>
      <c r="H38" s="1">
        <v>365257400</v>
      </c>
      <c r="I38" s="1">
        <v>6409</v>
      </c>
      <c r="J38" s="1">
        <v>365257400</v>
      </c>
      <c r="K38" s="1">
        <v>0</v>
      </c>
      <c r="L38" s="1">
        <v>0</v>
      </c>
      <c r="M38" s="1">
        <v>0</v>
      </c>
      <c r="N38" s="1">
        <v>0</v>
      </c>
      <c r="O38" s="1">
        <v>6409</v>
      </c>
      <c r="P38" s="1">
        <v>365257400</v>
      </c>
      <c r="Q38" s="1">
        <v>232</v>
      </c>
      <c r="R38" s="1">
        <v>173457758</v>
      </c>
      <c r="S38" s="1">
        <v>1</v>
      </c>
      <c r="T38" s="1">
        <v>450000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233</v>
      </c>
      <c r="AB38" s="1">
        <v>173907758</v>
      </c>
      <c r="AC38" s="1">
        <v>0</v>
      </c>
      <c r="AD38" s="1">
        <v>0</v>
      </c>
      <c r="AE38" s="1">
        <v>0</v>
      </c>
      <c r="AF38" s="1">
        <v>0</v>
      </c>
      <c r="AG38" s="1">
        <v>6</v>
      </c>
      <c r="AH38" s="1">
        <v>3807000</v>
      </c>
      <c r="AI38" s="1">
        <v>0</v>
      </c>
      <c r="AJ38" s="1">
        <v>0</v>
      </c>
      <c r="AK38" s="1">
        <v>0</v>
      </c>
      <c r="AL38" s="1">
        <v>0</v>
      </c>
      <c r="AM38" s="1">
        <v>372</v>
      </c>
      <c r="AN38" s="1">
        <v>19525000</v>
      </c>
      <c r="AO38" s="1">
        <v>7020</v>
      </c>
      <c r="AP38" s="1">
        <v>562497158</v>
      </c>
      <c r="AQ38" s="1">
        <v>6765</v>
      </c>
      <c r="AR38" s="1">
        <v>376165000</v>
      </c>
      <c r="AS38" s="1">
        <v>0</v>
      </c>
      <c r="AT38" s="1">
        <v>0</v>
      </c>
      <c r="AU38" s="1">
        <v>0</v>
      </c>
      <c r="AV38" s="1">
        <v>0</v>
      </c>
      <c r="AW38" s="1">
        <v>4</v>
      </c>
      <c r="AX38" s="1">
        <v>7592170</v>
      </c>
      <c r="AY38" s="1">
        <v>0</v>
      </c>
      <c r="AZ38" s="1">
        <v>0</v>
      </c>
      <c r="BA38" s="1">
        <v>585</v>
      </c>
      <c r="BB38" s="1">
        <v>73801163</v>
      </c>
      <c r="BC38" s="1">
        <v>589</v>
      </c>
      <c r="BD38" s="1">
        <v>81393333</v>
      </c>
      <c r="BE38" s="1">
        <v>7609</v>
      </c>
      <c r="BF38" s="1">
        <v>643890491</v>
      </c>
    </row>
    <row r="39" spans="1:58" s="2" customFormat="1" ht="15.75" x14ac:dyDescent="0.25">
      <c r="A39" s="2" t="s">
        <v>53</v>
      </c>
      <c r="B39" s="2" t="s">
        <v>57</v>
      </c>
      <c r="C39" s="1">
        <v>35</v>
      </c>
      <c r="D39" s="1" t="s">
        <v>39</v>
      </c>
      <c r="E39" s="1">
        <v>0</v>
      </c>
      <c r="F39" s="1">
        <v>0</v>
      </c>
      <c r="G39" s="1">
        <v>2659</v>
      </c>
      <c r="H39" s="1">
        <v>110694100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2659</v>
      </c>
      <c r="P39" s="1">
        <v>110694100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7</v>
      </c>
      <c r="AH39" s="1">
        <v>3067000</v>
      </c>
      <c r="AI39" s="1">
        <v>0</v>
      </c>
      <c r="AJ39" s="1">
        <v>0</v>
      </c>
      <c r="AK39" s="1">
        <v>0</v>
      </c>
      <c r="AL39" s="1">
        <v>0</v>
      </c>
      <c r="AM39" s="1">
        <v>37</v>
      </c>
      <c r="AN39" s="1">
        <v>1246200</v>
      </c>
      <c r="AO39" s="1">
        <v>2703</v>
      </c>
      <c r="AP39" s="1">
        <v>115007300</v>
      </c>
      <c r="AQ39" s="1">
        <v>37</v>
      </c>
      <c r="AR39" s="1">
        <v>1246200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0</v>
      </c>
      <c r="AY39" s="1">
        <v>0</v>
      </c>
      <c r="AZ39" s="1">
        <v>0</v>
      </c>
      <c r="BA39" s="1">
        <v>10</v>
      </c>
      <c r="BB39" s="1">
        <v>8668068</v>
      </c>
      <c r="BC39" s="1">
        <v>10</v>
      </c>
      <c r="BD39" s="1">
        <v>8668068</v>
      </c>
      <c r="BE39" s="1">
        <v>2713</v>
      </c>
      <c r="BF39" s="1">
        <v>123675368</v>
      </c>
    </row>
    <row r="40" spans="1:58" s="2" customFormat="1" ht="15.75" x14ac:dyDescent="0.25">
      <c r="A40" s="2" t="s">
        <v>53</v>
      </c>
      <c r="B40" s="2" t="s">
        <v>57</v>
      </c>
      <c r="C40" s="1">
        <v>36</v>
      </c>
      <c r="D40" s="1" t="s">
        <v>40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</row>
    <row r="41" spans="1:58" s="2" customFormat="1" ht="15.75" x14ac:dyDescent="0.25">
      <c r="A41" s="2" t="s">
        <v>53</v>
      </c>
      <c r="B41" s="2" t="s">
        <v>57</v>
      </c>
      <c r="C41" s="1">
        <v>37</v>
      </c>
      <c r="D41" s="1" t="s">
        <v>41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</row>
    <row r="42" spans="1:58" s="2" customFormat="1" ht="15.75" x14ac:dyDescent="0.25">
      <c r="A42" s="2" t="s">
        <v>53</v>
      </c>
      <c r="B42" s="2" t="s">
        <v>57</v>
      </c>
      <c r="C42" s="1">
        <v>38</v>
      </c>
      <c r="D42" s="1" t="s">
        <v>42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</row>
    <row r="43" spans="1:58" s="2" customFormat="1" ht="15.75" x14ac:dyDescent="0.25">
      <c r="A43" s="2" t="s">
        <v>53</v>
      </c>
      <c r="B43" s="2" t="s">
        <v>57</v>
      </c>
      <c r="C43" s="1">
        <v>39</v>
      </c>
      <c r="D43" s="1" t="s">
        <v>43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</row>
    <row r="44" spans="1:58" s="2" customFormat="1" ht="15.75" x14ac:dyDescent="0.25">
      <c r="A44" s="2" t="s">
        <v>53</v>
      </c>
      <c r="B44" s="2" t="s">
        <v>57</v>
      </c>
      <c r="C44" s="1">
        <v>40</v>
      </c>
      <c r="D44" s="1" t="s">
        <v>44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</row>
    <row r="45" spans="1:58" s="5" customFormat="1" ht="15.75" x14ac:dyDescent="0.25">
      <c r="A45" s="5" t="s">
        <v>53</v>
      </c>
      <c r="B45" s="5" t="s">
        <v>57</v>
      </c>
      <c r="C45" s="3"/>
      <c r="D45" s="4" t="s">
        <v>45</v>
      </c>
      <c r="E45" s="4">
        <v>0</v>
      </c>
      <c r="F45" s="4">
        <v>0</v>
      </c>
      <c r="G45" s="4">
        <v>9068</v>
      </c>
      <c r="H45" s="4">
        <v>475951500</v>
      </c>
      <c r="I45" s="4">
        <v>6409</v>
      </c>
      <c r="J45" s="4">
        <v>365257400</v>
      </c>
      <c r="K45" s="4">
        <v>0</v>
      </c>
      <c r="L45" s="4">
        <v>0</v>
      </c>
      <c r="M45" s="4">
        <v>0</v>
      </c>
      <c r="N45" s="4">
        <v>0</v>
      </c>
      <c r="O45" s="4">
        <v>9068</v>
      </c>
      <c r="P45" s="4">
        <v>475951500</v>
      </c>
      <c r="Q45" s="4">
        <v>232</v>
      </c>
      <c r="R45" s="4">
        <v>173457758</v>
      </c>
      <c r="S45" s="4">
        <v>1</v>
      </c>
      <c r="T45" s="4">
        <v>450000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233</v>
      </c>
      <c r="AB45" s="4">
        <v>173907758</v>
      </c>
      <c r="AC45" s="4">
        <v>0</v>
      </c>
      <c r="AD45" s="4">
        <v>0</v>
      </c>
      <c r="AE45" s="4">
        <v>0</v>
      </c>
      <c r="AF45" s="4">
        <v>0</v>
      </c>
      <c r="AG45" s="4">
        <v>13</v>
      </c>
      <c r="AH45" s="4">
        <v>6874000</v>
      </c>
      <c r="AI45" s="4">
        <v>0</v>
      </c>
      <c r="AJ45" s="4">
        <v>0</v>
      </c>
      <c r="AK45" s="4">
        <v>0</v>
      </c>
      <c r="AL45" s="4">
        <v>0</v>
      </c>
      <c r="AM45" s="4">
        <v>409</v>
      </c>
      <c r="AN45" s="4">
        <v>20771200</v>
      </c>
      <c r="AO45" s="4">
        <v>9723</v>
      </c>
      <c r="AP45" s="4">
        <v>677504458</v>
      </c>
      <c r="AQ45" s="4">
        <v>6802</v>
      </c>
      <c r="AR45" s="4">
        <v>377411200</v>
      </c>
      <c r="AS45" s="4">
        <v>0</v>
      </c>
      <c r="AT45" s="4">
        <v>0</v>
      </c>
      <c r="AU45" s="4">
        <v>0</v>
      </c>
      <c r="AV45" s="4">
        <v>0</v>
      </c>
      <c r="AW45" s="4">
        <v>4</v>
      </c>
      <c r="AX45" s="4">
        <v>7592170</v>
      </c>
      <c r="AY45" s="4">
        <v>0</v>
      </c>
      <c r="AZ45" s="4">
        <v>0</v>
      </c>
      <c r="BA45" s="4">
        <v>595</v>
      </c>
      <c r="BB45" s="4">
        <v>82469231</v>
      </c>
      <c r="BC45" s="4">
        <v>599</v>
      </c>
      <c r="BD45" s="4">
        <v>90061401</v>
      </c>
      <c r="BE45" s="4">
        <v>10322</v>
      </c>
      <c r="BF45" s="4">
        <v>767565859</v>
      </c>
    </row>
    <row r="46" spans="1:58" s="2" customFormat="1" ht="15.75" x14ac:dyDescent="0.25">
      <c r="A46" s="2" t="s">
        <v>53</v>
      </c>
      <c r="B46" s="2" t="s">
        <v>57</v>
      </c>
      <c r="C46" s="1">
        <v>41</v>
      </c>
      <c r="D46" s="1" t="s">
        <v>46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3</v>
      </c>
      <c r="AZ46" s="1">
        <v>858000</v>
      </c>
      <c r="BA46" s="1">
        <v>278</v>
      </c>
      <c r="BB46" s="1">
        <v>98620666</v>
      </c>
      <c r="BC46" s="1">
        <v>281</v>
      </c>
      <c r="BD46" s="1">
        <v>99478666</v>
      </c>
      <c r="BE46" s="1">
        <v>281</v>
      </c>
      <c r="BF46" s="1">
        <v>99478666</v>
      </c>
    </row>
    <row r="47" spans="1:58" s="5" customFormat="1" ht="15.75" x14ac:dyDescent="0.25">
      <c r="A47" s="5" t="s">
        <v>53</v>
      </c>
      <c r="B47" s="5" t="s">
        <v>57</v>
      </c>
      <c r="C47" s="3"/>
      <c r="D47" s="4" t="s">
        <v>47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3</v>
      </c>
      <c r="AZ47" s="4">
        <v>858000</v>
      </c>
      <c r="BA47" s="4">
        <v>278</v>
      </c>
      <c r="BB47" s="4">
        <v>98620666</v>
      </c>
      <c r="BC47" s="4">
        <v>281</v>
      </c>
      <c r="BD47" s="4">
        <v>99478666</v>
      </c>
      <c r="BE47" s="4">
        <v>281</v>
      </c>
      <c r="BF47" s="4">
        <v>99478666</v>
      </c>
    </row>
    <row r="48" spans="1:58" s="2" customFormat="1" ht="15.75" x14ac:dyDescent="0.25">
      <c r="A48" s="2" t="s">
        <v>53</v>
      </c>
      <c r="B48" s="2" t="s">
        <v>57</v>
      </c>
      <c r="C48" s="1">
        <v>42</v>
      </c>
      <c r="D48" s="1" t="s">
        <v>48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</row>
    <row r="49" spans="1:58" s="5" customFormat="1" ht="15.75" x14ac:dyDescent="0.25">
      <c r="A49" s="5" t="s">
        <v>53</v>
      </c>
      <c r="B49" s="5" t="s">
        <v>57</v>
      </c>
      <c r="C49" s="3"/>
      <c r="D49" s="4" t="s">
        <v>49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</row>
    <row r="50" spans="1:58" s="2" customFormat="1" ht="15.75" x14ac:dyDescent="0.25">
      <c r="A50" s="2" t="s">
        <v>53</v>
      </c>
      <c r="B50" s="2" t="s">
        <v>57</v>
      </c>
      <c r="C50" s="1">
        <v>43</v>
      </c>
      <c r="D50" s="1" t="s">
        <v>50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0</v>
      </c>
      <c r="AU50" s="1">
        <v>0</v>
      </c>
      <c r="AV50" s="1">
        <v>0</v>
      </c>
      <c r="AW50" s="1">
        <v>0</v>
      </c>
      <c r="AX50" s="1">
        <v>0</v>
      </c>
      <c r="AY50" s="1">
        <v>0</v>
      </c>
      <c r="AZ50" s="1">
        <v>0</v>
      </c>
      <c r="BA50" s="1">
        <v>0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</row>
    <row r="51" spans="1:58" s="5" customFormat="1" ht="15.75" x14ac:dyDescent="0.25">
      <c r="A51" s="5" t="s">
        <v>53</v>
      </c>
      <c r="B51" s="5" t="s">
        <v>57</v>
      </c>
      <c r="C51" s="3"/>
      <c r="D51" s="4" t="s">
        <v>51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</row>
    <row r="52" spans="1:58" s="5" customFormat="1" ht="15.75" x14ac:dyDescent="0.25">
      <c r="A52" s="5" t="s">
        <v>53</v>
      </c>
      <c r="B52" s="5" t="s">
        <v>57</v>
      </c>
      <c r="C52" s="3"/>
      <c r="D52" s="4" t="s">
        <v>52</v>
      </c>
      <c r="E52" s="4">
        <v>80225</v>
      </c>
      <c r="F52" s="4">
        <v>9838625818.3600006</v>
      </c>
      <c r="G52" s="4">
        <v>26993</v>
      </c>
      <c r="H52" s="4">
        <v>3338204928.9400001</v>
      </c>
      <c r="I52" s="4">
        <v>14582</v>
      </c>
      <c r="J52" s="4">
        <v>1634828487.8099999</v>
      </c>
      <c r="K52" s="4">
        <v>25</v>
      </c>
      <c r="L52" s="4">
        <v>5091500</v>
      </c>
      <c r="M52" s="4">
        <v>62</v>
      </c>
      <c r="N52" s="4">
        <v>46177619.43</v>
      </c>
      <c r="O52" s="4">
        <v>107305</v>
      </c>
      <c r="P52" s="4">
        <v>13228099866.73</v>
      </c>
      <c r="Q52" s="4">
        <v>6745</v>
      </c>
      <c r="R52" s="4">
        <v>2011022650.22</v>
      </c>
      <c r="S52" s="4">
        <v>161</v>
      </c>
      <c r="T52" s="4">
        <v>1032923398.9299999</v>
      </c>
      <c r="U52" s="4">
        <v>9</v>
      </c>
      <c r="V52" s="4">
        <v>86961000</v>
      </c>
      <c r="W52" s="4">
        <v>1</v>
      </c>
      <c r="X52" s="4">
        <v>500000</v>
      </c>
      <c r="Y52" s="4">
        <v>4</v>
      </c>
      <c r="Z52" s="4">
        <v>256401</v>
      </c>
      <c r="AA52" s="4">
        <v>6920</v>
      </c>
      <c r="AB52" s="4">
        <v>3131663450.1500001</v>
      </c>
      <c r="AC52" s="4">
        <v>0</v>
      </c>
      <c r="AD52" s="4">
        <v>0</v>
      </c>
      <c r="AE52" s="4">
        <v>215</v>
      </c>
      <c r="AF52" s="4">
        <v>26919279</v>
      </c>
      <c r="AG52" s="4">
        <v>169</v>
      </c>
      <c r="AH52" s="4">
        <v>127233867</v>
      </c>
      <c r="AI52" s="4">
        <v>0</v>
      </c>
      <c r="AJ52" s="4">
        <v>0</v>
      </c>
      <c r="AK52" s="4">
        <v>0</v>
      </c>
      <c r="AL52" s="4">
        <v>0</v>
      </c>
      <c r="AM52" s="4">
        <v>3174</v>
      </c>
      <c r="AN52" s="4">
        <v>346571016</v>
      </c>
      <c r="AO52" s="4">
        <v>117783</v>
      </c>
      <c r="AP52" s="4">
        <v>16860487478.879999</v>
      </c>
      <c r="AQ52" s="4">
        <v>86626</v>
      </c>
      <c r="AR52" s="4">
        <v>9772393351.6299992</v>
      </c>
      <c r="AS52" s="4">
        <v>3786</v>
      </c>
      <c r="AT52" s="4">
        <v>433120619.16000003</v>
      </c>
      <c r="AU52" s="4">
        <v>19</v>
      </c>
      <c r="AV52" s="4">
        <v>30992019.600000001</v>
      </c>
      <c r="AW52" s="4">
        <v>502</v>
      </c>
      <c r="AX52" s="4">
        <v>735746788</v>
      </c>
      <c r="AY52" s="4">
        <v>2578</v>
      </c>
      <c r="AZ52" s="4">
        <v>1113428926.49</v>
      </c>
      <c r="BA52" s="4">
        <v>10166</v>
      </c>
      <c r="BB52" s="4">
        <v>2561419304.1799998</v>
      </c>
      <c r="BC52" s="4">
        <v>17051</v>
      </c>
      <c r="BD52" s="4">
        <v>4874707657.4300003</v>
      </c>
      <c r="BE52" s="4">
        <v>134834</v>
      </c>
      <c r="BF52" s="4">
        <v>21735195136.310001</v>
      </c>
    </row>
    <row r="53" spans="1:58" s="2" customFormat="1" ht="15.75" x14ac:dyDescent="0.25">
      <c r="A53" s="2" t="s">
        <v>54</v>
      </c>
      <c r="B53" s="2" t="s">
        <v>58</v>
      </c>
      <c r="C53" s="1">
        <v>1</v>
      </c>
      <c r="D53" s="1" t="s">
        <v>2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</row>
    <row r="54" spans="1:58" s="2" customFormat="1" ht="15.75" x14ac:dyDescent="0.25">
      <c r="A54" s="2" t="s">
        <v>54</v>
      </c>
      <c r="B54" s="2" t="s">
        <v>58</v>
      </c>
      <c r="C54" s="1">
        <v>2</v>
      </c>
      <c r="D54" s="1" t="s">
        <v>3</v>
      </c>
      <c r="E54" s="1">
        <v>39</v>
      </c>
      <c r="F54" s="1">
        <v>9089377</v>
      </c>
      <c r="G54" s="1">
        <v>284</v>
      </c>
      <c r="H54" s="1">
        <v>43939400</v>
      </c>
      <c r="I54" s="1">
        <v>5</v>
      </c>
      <c r="J54" s="1">
        <v>3882000</v>
      </c>
      <c r="K54" s="1">
        <v>0</v>
      </c>
      <c r="L54" s="1">
        <v>0</v>
      </c>
      <c r="M54" s="1">
        <v>2</v>
      </c>
      <c r="N54" s="1">
        <v>277000</v>
      </c>
      <c r="O54" s="1">
        <v>325</v>
      </c>
      <c r="P54" s="1">
        <v>53305777</v>
      </c>
      <c r="Q54" s="1">
        <v>26</v>
      </c>
      <c r="R54" s="1">
        <v>18684482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26</v>
      </c>
      <c r="AB54" s="1">
        <v>18684482</v>
      </c>
      <c r="AC54" s="1">
        <v>0</v>
      </c>
      <c r="AD54" s="1">
        <v>0</v>
      </c>
      <c r="AE54" s="1">
        <v>9</v>
      </c>
      <c r="AF54" s="1">
        <v>1128955</v>
      </c>
      <c r="AG54" s="1">
        <v>26</v>
      </c>
      <c r="AH54" s="1">
        <v>19745000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386</v>
      </c>
      <c r="AP54" s="1">
        <v>92864214</v>
      </c>
      <c r="AQ54" s="1">
        <v>325</v>
      </c>
      <c r="AR54" s="1">
        <v>53856777</v>
      </c>
      <c r="AS54" s="1">
        <v>0</v>
      </c>
      <c r="AT54" s="1">
        <v>0</v>
      </c>
      <c r="AU54" s="1">
        <v>0</v>
      </c>
      <c r="AV54" s="1">
        <v>0</v>
      </c>
      <c r="AW54" s="1">
        <v>9</v>
      </c>
      <c r="AX54" s="1">
        <v>10897557</v>
      </c>
      <c r="AY54" s="1">
        <v>19</v>
      </c>
      <c r="AZ54" s="1">
        <v>3849000</v>
      </c>
      <c r="BA54" s="1">
        <v>38</v>
      </c>
      <c r="BB54" s="1">
        <v>33833018</v>
      </c>
      <c r="BC54" s="1">
        <v>66</v>
      </c>
      <c r="BD54" s="1">
        <v>48579575</v>
      </c>
      <c r="BE54" s="1">
        <v>452</v>
      </c>
      <c r="BF54" s="1">
        <v>141443789</v>
      </c>
    </row>
    <row r="55" spans="1:58" s="2" customFormat="1" ht="15.75" x14ac:dyDescent="0.25">
      <c r="A55" s="2" t="s">
        <v>54</v>
      </c>
      <c r="B55" s="2" t="s">
        <v>58</v>
      </c>
      <c r="C55" s="1">
        <v>3</v>
      </c>
      <c r="D55" s="1" t="s">
        <v>4</v>
      </c>
      <c r="E55" s="1">
        <v>1</v>
      </c>
      <c r="F55" s="1">
        <v>295000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1</v>
      </c>
      <c r="P55" s="1">
        <v>295000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1</v>
      </c>
      <c r="AF55" s="1">
        <v>192500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2</v>
      </c>
      <c r="AP55" s="1">
        <v>487500</v>
      </c>
      <c r="AQ55" s="1">
        <v>2</v>
      </c>
      <c r="AR55" s="1">
        <v>487500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1</v>
      </c>
      <c r="AZ55" s="1">
        <v>1480000</v>
      </c>
      <c r="BA55" s="1">
        <v>0</v>
      </c>
      <c r="BB55" s="1">
        <v>0</v>
      </c>
      <c r="BC55" s="1">
        <v>1</v>
      </c>
      <c r="BD55" s="1">
        <v>1480000</v>
      </c>
      <c r="BE55" s="1">
        <v>3</v>
      </c>
      <c r="BF55" s="1">
        <v>1967500</v>
      </c>
    </row>
    <row r="56" spans="1:58" s="2" customFormat="1" ht="15.75" x14ac:dyDescent="0.25">
      <c r="A56" s="2" t="s">
        <v>54</v>
      </c>
      <c r="B56" s="2" t="s">
        <v>58</v>
      </c>
      <c r="C56" s="1">
        <v>4</v>
      </c>
      <c r="D56" s="1" t="s">
        <v>5</v>
      </c>
      <c r="E56" s="1">
        <v>6592</v>
      </c>
      <c r="F56" s="1">
        <v>1218101600</v>
      </c>
      <c r="G56" s="1">
        <v>8</v>
      </c>
      <c r="H56" s="1">
        <v>1591000</v>
      </c>
      <c r="I56" s="1">
        <v>5</v>
      </c>
      <c r="J56" s="1">
        <v>356100</v>
      </c>
      <c r="K56" s="1">
        <v>0</v>
      </c>
      <c r="L56" s="1">
        <v>0</v>
      </c>
      <c r="M56" s="1">
        <v>2</v>
      </c>
      <c r="N56" s="1">
        <v>156520.68</v>
      </c>
      <c r="O56" s="1">
        <v>6602</v>
      </c>
      <c r="P56" s="1">
        <v>1219849120.6800001</v>
      </c>
      <c r="Q56" s="1">
        <v>116</v>
      </c>
      <c r="R56" s="1">
        <v>38659000</v>
      </c>
      <c r="S56" s="1">
        <v>9</v>
      </c>
      <c r="T56" s="1">
        <v>9200000</v>
      </c>
      <c r="U56" s="1">
        <v>0</v>
      </c>
      <c r="V56" s="1">
        <v>0</v>
      </c>
      <c r="W56" s="1">
        <v>0</v>
      </c>
      <c r="X56" s="1">
        <v>0</v>
      </c>
      <c r="Y56" s="1">
        <v>12</v>
      </c>
      <c r="Z56" s="1">
        <v>11</v>
      </c>
      <c r="AA56" s="1">
        <v>137</v>
      </c>
      <c r="AB56" s="1">
        <v>47859011</v>
      </c>
      <c r="AC56" s="1">
        <v>0</v>
      </c>
      <c r="AD56" s="1">
        <v>0</v>
      </c>
      <c r="AE56" s="1">
        <v>56</v>
      </c>
      <c r="AF56" s="1">
        <v>9327218</v>
      </c>
      <c r="AG56" s="1">
        <v>39</v>
      </c>
      <c r="AH56" s="1">
        <v>29755000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6834</v>
      </c>
      <c r="AP56" s="1">
        <v>1306790349.6800001</v>
      </c>
      <c r="AQ56" s="1">
        <v>4702</v>
      </c>
      <c r="AR56" s="1">
        <v>948690631.82000005</v>
      </c>
      <c r="AS56" s="1">
        <v>0</v>
      </c>
      <c r="AT56" s="1">
        <v>0</v>
      </c>
      <c r="AU56" s="1">
        <v>7</v>
      </c>
      <c r="AV56" s="1">
        <v>6582006</v>
      </c>
      <c r="AW56" s="1">
        <v>33</v>
      </c>
      <c r="AX56" s="1">
        <v>62060000</v>
      </c>
      <c r="AY56" s="1">
        <v>40</v>
      </c>
      <c r="AZ56" s="1">
        <v>27660421</v>
      </c>
      <c r="BA56" s="1">
        <v>63</v>
      </c>
      <c r="BB56" s="1">
        <v>55902170</v>
      </c>
      <c r="BC56" s="1">
        <v>143</v>
      </c>
      <c r="BD56" s="1">
        <v>152204597</v>
      </c>
      <c r="BE56" s="1">
        <v>6977</v>
      </c>
      <c r="BF56" s="1">
        <v>1458994946.6800001</v>
      </c>
    </row>
    <row r="57" spans="1:58" s="2" customFormat="1" ht="15.75" x14ac:dyDescent="0.25">
      <c r="A57" s="2" t="s">
        <v>54</v>
      </c>
      <c r="B57" s="2" t="s">
        <v>58</v>
      </c>
      <c r="C57" s="1">
        <v>5</v>
      </c>
      <c r="D57" s="1" t="s">
        <v>6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</row>
    <row r="58" spans="1:58" s="2" customFormat="1" ht="15.75" x14ac:dyDescent="0.25">
      <c r="A58" s="2" t="s">
        <v>54</v>
      </c>
      <c r="B58" s="2" t="s">
        <v>58</v>
      </c>
      <c r="C58" s="1">
        <v>6</v>
      </c>
      <c r="D58" s="1" t="s">
        <v>7</v>
      </c>
      <c r="E58" s="1">
        <v>660</v>
      </c>
      <c r="F58" s="1">
        <v>93637500</v>
      </c>
      <c r="G58" s="1">
        <v>0</v>
      </c>
      <c r="H58" s="1">
        <v>0</v>
      </c>
      <c r="I58" s="1">
        <v>11</v>
      </c>
      <c r="J58" s="1">
        <v>1789000</v>
      </c>
      <c r="K58" s="1">
        <v>0</v>
      </c>
      <c r="L58" s="1">
        <v>0</v>
      </c>
      <c r="M58" s="1">
        <v>0</v>
      </c>
      <c r="N58" s="1">
        <v>0</v>
      </c>
      <c r="O58" s="1">
        <v>660</v>
      </c>
      <c r="P58" s="1">
        <v>93637500</v>
      </c>
      <c r="Q58" s="1">
        <v>9</v>
      </c>
      <c r="R58" s="1">
        <v>11306665</v>
      </c>
      <c r="S58" s="1">
        <v>2</v>
      </c>
      <c r="T58" s="1">
        <v>13280000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11</v>
      </c>
      <c r="AB58" s="1">
        <v>24586665</v>
      </c>
      <c r="AC58" s="1">
        <v>0</v>
      </c>
      <c r="AD58" s="1">
        <v>0</v>
      </c>
      <c r="AE58" s="1">
        <v>8</v>
      </c>
      <c r="AF58" s="1">
        <v>646085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679</v>
      </c>
      <c r="AP58" s="1">
        <v>118870250</v>
      </c>
      <c r="AQ58" s="1">
        <v>627</v>
      </c>
      <c r="AR58" s="1">
        <v>74535500</v>
      </c>
      <c r="AS58" s="1">
        <v>210</v>
      </c>
      <c r="AT58" s="1">
        <v>20193000</v>
      </c>
      <c r="AU58" s="1">
        <v>0</v>
      </c>
      <c r="AV58" s="1">
        <v>0</v>
      </c>
      <c r="AW58" s="1">
        <v>15</v>
      </c>
      <c r="AX58" s="1">
        <v>21682700</v>
      </c>
      <c r="AY58" s="1">
        <v>36</v>
      </c>
      <c r="AZ58" s="1">
        <v>34806800</v>
      </c>
      <c r="BA58" s="1">
        <v>0</v>
      </c>
      <c r="BB58" s="1">
        <v>0</v>
      </c>
      <c r="BC58" s="1">
        <v>261</v>
      </c>
      <c r="BD58" s="1">
        <v>76682500</v>
      </c>
      <c r="BE58" s="1">
        <v>940</v>
      </c>
      <c r="BF58" s="1">
        <v>195552750</v>
      </c>
    </row>
    <row r="59" spans="1:58" s="2" customFormat="1" ht="15.75" x14ac:dyDescent="0.25">
      <c r="A59" s="2" t="s">
        <v>54</v>
      </c>
      <c r="B59" s="2" t="s">
        <v>58</v>
      </c>
      <c r="C59" s="1">
        <v>7</v>
      </c>
      <c r="D59" s="1" t="s">
        <v>8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</row>
    <row r="60" spans="1:58" s="2" customFormat="1" ht="15.75" x14ac:dyDescent="0.25">
      <c r="A60" s="2" t="s">
        <v>54</v>
      </c>
      <c r="B60" s="2" t="s">
        <v>58</v>
      </c>
      <c r="C60" s="1">
        <v>8</v>
      </c>
      <c r="D60" s="1" t="s">
        <v>9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</row>
    <row r="61" spans="1:58" s="2" customFormat="1" ht="15.75" x14ac:dyDescent="0.25">
      <c r="A61" s="2" t="s">
        <v>54</v>
      </c>
      <c r="B61" s="2" t="s">
        <v>58</v>
      </c>
      <c r="C61" s="1">
        <v>9</v>
      </c>
      <c r="D61" s="1" t="s">
        <v>10</v>
      </c>
      <c r="E61" s="1">
        <v>1573</v>
      </c>
      <c r="F61" s="1">
        <v>251152000</v>
      </c>
      <c r="G61" s="1">
        <v>959</v>
      </c>
      <c r="H61" s="1">
        <v>155251400</v>
      </c>
      <c r="I61" s="1">
        <v>959</v>
      </c>
      <c r="J61" s="1">
        <v>155251400</v>
      </c>
      <c r="K61" s="1">
        <v>0</v>
      </c>
      <c r="L61" s="1">
        <v>0</v>
      </c>
      <c r="M61" s="1">
        <v>13</v>
      </c>
      <c r="N61" s="1">
        <v>3033000</v>
      </c>
      <c r="O61" s="1">
        <v>2545</v>
      </c>
      <c r="P61" s="1">
        <v>409436400</v>
      </c>
      <c r="Q61" s="1">
        <v>23</v>
      </c>
      <c r="R61" s="1">
        <v>23781015.960000001</v>
      </c>
      <c r="S61" s="1">
        <v>1</v>
      </c>
      <c r="T61" s="1">
        <v>155000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24</v>
      </c>
      <c r="AB61" s="1">
        <v>23936015.960000001</v>
      </c>
      <c r="AC61" s="1">
        <v>0</v>
      </c>
      <c r="AD61" s="1">
        <v>0</v>
      </c>
      <c r="AE61" s="1">
        <v>29</v>
      </c>
      <c r="AF61" s="1">
        <v>4791087</v>
      </c>
      <c r="AG61" s="1">
        <v>10</v>
      </c>
      <c r="AH61" s="1">
        <v>3713600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2608</v>
      </c>
      <c r="AP61" s="1">
        <v>441877102.95999998</v>
      </c>
      <c r="AQ61" s="1">
        <v>2547</v>
      </c>
      <c r="AR61" s="1">
        <v>408548400</v>
      </c>
      <c r="AS61" s="1">
        <v>3</v>
      </c>
      <c r="AT61" s="1">
        <v>584000</v>
      </c>
      <c r="AU61" s="1">
        <v>0</v>
      </c>
      <c r="AV61" s="1">
        <v>0</v>
      </c>
      <c r="AW61" s="1">
        <v>2</v>
      </c>
      <c r="AX61" s="1">
        <v>2190000</v>
      </c>
      <c r="AY61" s="1">
        <v>8</v>
      </c>
      <c r="AZ61" s="1">
        <v>7349180</v>
      </c>
      <c r="BA61" s="1">
        <v>14</v>
      </c>
      <c r="BB61" s="1">
        <v>10701027</v>
      </c>
      <c r="BC61" s="1">
        <v>27</v>
      </c>
      <c r="BD61" s="1">
        <v>20824207</v>
      </c>
      <c r="BE61" s="1">
        <v>2635</v>
      </c>
      <c r="BF61" s="1">
        <v>462701309.95999998</v>
      </c>
    </row>
    <row r="62" spans="1:58" s="2" customFormat="1" ht="15.75" x14ac:dyDescent="0.25">
      <c r="A62" s="2" t="s">
        <v>54</v>
      </c>
      <c r="B62" s="2" t="s">
        <v>58</v>
      </c>
      <c r="C62" s="1">
        <v>10</v>
      </c>
      <c r="D62" s="1" t="s">
        <v>11</v>
      </c>
      <c r="E62" s="1">
        <v>288</v>
      </c>
      <c r="F62" s="1">
        <v>65314000</v>
      </c>
      <c r="G62" s="1">
        <v>211</v>
      </c>
      <c r="H62" s="1">
        <v>27639295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499</v>
      </c>
      <c r="P62" s="1">
        <v>92953295</v>
      </c>
      <c r="Q62" s="1">
        <v>144</v>
      </c>
      <c r="R62" s="1">
        <v>24052723</v>
      </c>
      <c r="S62" s="1">
        <v>3</v>
      </c>
      <c r="T62" s="1">
        <v>29805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147</v>
      </c>
      <c r="AB62" s="1">
        <v>24082528</v>
      </c>
      <c r="AC62" s="1">
        <v>0</v>
      </c>
      <c r="AD62" s="1">
        <v>0</v>
      </c>
      <c r="AE62" s="1">
        <v>2</v>
      </c>
      <c r="AF62" s="1">
        <v>274080</v>
      </c>
      <c r="AG62" s="1">
        <v>39</v>
      </c>
      <c r="AH62" s="1">
        <v>24834482</v>
      </c>
      <c r="AI62" s="1">
        <v>0</v>
      </c>
      <c r="AJ62" s="1">
        <v>0</v>
      </c>
      <c r="AK62" s="1">
        <v>0</v>
      </c>
      <c r="AL62" s="1">
        <v>0</v>
      </c>
      <c r="AM62" s="1">
        <v>400</v>
      </c>
      <c r="AN62" s="1">
        <v>70565596.799999997</v>
      </c>
      <c r="AO62" s="1">
        <v>1087</v>
      </c>
      <c r="AP62" s="1">
        <v>212709981.80000001</v>
      </c>
      <c r="AQ62" s="1">
        <v>571</v>
      </c>
      <c r="AR62" s="1">
        <v>97434519</v>
      </c>
      <c r="AS62" s="1">
        <v>0</v>
      </c>
      <c r="AT62" s="1">
        <v>0</v>
      </c>
      <c r="AU62" s="1">
        <v>0</v>
      </c>
      <c r="AV62" s="1">
        <v>0</v>
      </c>
      <c r="AW62" s="1">
        <v>5</v>
      </c>
      <c r="AX62" s="1">
        <v>9621580</v>
      </c>
      <c r="AY62" s="1">
        <v>0</v>
      </c>
      <c r="AZ62" s="1">
        <v>0</v>
      </c>
      <c r="BA62" s="1">
        <v>12</v>
      </c>
      <c r="BB62" s="1">
        <v>7483918</v>
      </c>
      <c r="BC62" s="1">
        <v>17</v>
      </c>
      <c r="BD62" s="1">
        <v>17105498</v>
      </c>
      <c r="BE62" s="1">
        <v>1104</v>
      </c>
      <c r="BF62" s="1">
        <v>229815479.80000001</v>
      </c>
    </row>
    <row r="63" spans="1:58" s="2" customFormat="1" ht="15.75" x14ac:dyDescent="0.25">
      <c r="A63" s="2" t="s">
        <v>54</v>
      </c>
      <c r="B63" s="2" t="s">
        <v>58</v>
      </c>
      <c r="C63" s="1">
        <v>11</v>
      </c>
      <c r="D63" s="1" t="s">
        <v>12</v>
      </c>
      <c r="E63" s="1">
        <v>793</v>
      </c>
      <c r="F63" s="1">
        <v>153977836</v>
      </c>
      <c r="G63" s="1">
        <v>0</v>
      </c>
      <c r="H63" s="1">
        <v>0</v>
      </c>
      <c r="I63" s="1">
        <v>1</v>
      </c>
      <c r="J63" s="1">
        <v>118</v>
      </c>
      <c r="K63" s="1">
        <v>0</v>
      </c>
      <c r="L63" s="1">
        <v>0</v>
      </c>
      <c r="M63" s="1">
        <v>0</v>
      </c>
      <c r="N63" s="1">
        <v>0</v>
      </c>
      <c r="O63" s="1">
        <v>793</v>
      </c>
      <c r="P63" s="1">
        <v>153977836</v>
      </c>
      <c r="Q63" s="1">
        <v>24</v>
      </c>
      <c r="R63" s="1">
        <v>28699416.460000001</v>
      </c>
      <c r="S63" s="1">
        <v>2</v>
      </c>
      <c r="T63" s="1">
        <v>5080685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26</v>
      </c>
      <c r="AB63" s="1">
        <v>33780101.460000001</v>
      </c>
      <c r="AC63" s="1">
        <v>0</v>
      </c>
      <c r="AD63" s="1">
        <v>0</v>
      </c>
      <c r="AE63" s="1">
        <v>33</v>
      </c>
      <c r="AF63" s="1">
        <v>5071883</v>
      </c>
      <c r="AG63" s="1">
        <v>28</v>
      </c>
      <c r="AH63" s="1">
        <v>13940648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0</v>
      </c>
      <c r="AO63" s="1">
        <v>880</v>
      </c>
      <c r="AP63" s="1">
        <v>206770468.46000001</v>
      </c>
      <c r="AQ63" s="1">
        <v>783</v>
      </c>
      <c r="AR63" s="1">
        <v>156620262</v>
      </c>
      <c r="AS63" s="1">
        <v>0</v>
      </c>
      <c r="AT63" s="1">
        <v>0</v>
      </c>
      <c r="AU63" s="1">
        <v>6</v>
      </c>
      <c r="AV63" s="1">
        <v>4454820</v>
      </c>
      <c r="AW63" s="1">
        <v>172</v>
      </c>
      <c r="AX63" s="1">
        <v>194168200</v>
      </c>
      <c r="AY63" s="1">
        <v>94</v>
      </c>
      <c r="AZ63" s="1">
        <v>22484700</v>
      </c>
      <c r="BA63" s="1">
        <v>434</v>
      </c>
      <c r="BB63" s="1">
        <v>206547996.71000001</v>
      </c>
      <c r="BC63" s="1">
        <v>706</v>
      </c>
      <c r="BD63" s="1">
        <v>427655716.70999998</v>
      </c>
      <c r="BE63" s="1">
        <v>1586</v>
      </c>
      <c r="BF63" s="1">
        <v>634426185.16999996</v>
      </c>
    </row>
    <row r="64" spans="1:58" s="2" customFormat="1" ht="15.75" x14ac:dyDescent="0.25">
      <c r="A64" s="2" t="s">
        <v>54</v>
      </c>
      <c r="B64" s="2" t="s">
        <v>58</v>
      </c>
      <c r="C64" s="1">
        <v>12</v>
      </c>
      <c r="D64" s="1" t="s">
        <v>13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</row>
    <row r="65" spans="1:58" s="5" customFormat="1" ht="15.75" x14ac:dyDescent="0.25">
      <c r="A65" s="5" t="s">
        <v>54</v>
      </c>
      <c r="B65" s="5" t="s">
        <v>58</v>
      </c>
      <c r="C65" s="3"/>
      <c r="D65" s="4" t="s">
        <v>14</v>
      </c>
      <c r="E65" s="4">
        <v>9946</v>
      </c>
      <c r="F65" s="4">
        <v>1791567313</v>
      </c>
      <c r="G65" s="4">
        <v>1462</v>
      </c>
      <c r="H65" s="4">
        <v>228421095</v>
      </c>
      <c r="I65" s="4">
        <v>981</v>
      </c>
      <c r="J65" s="4">
        <v>161278618</v>
      </c>
      <c r="K65" s="4">
        <v>0</v>
      </c>
      <c r="L65" s="4">
        <v>0</v>
      </c>
      <c r="M65" s="4">
        <v>17</v>
      </c>
      <c r="N65" s="4">
        <v>3466520.68</v>
      </c>
      <c r="O65" s="4">
        <v>11425</v>
      </c>
      <c r="P65" s="4">
        <v>2023454928.6800001</v>
      </c>
      <c r="Q65" s="4">
        <v>342</v>
      </c>
      <c r="R65" s="4">
        <v>145183302.41999999</v>
      </c>
      <c r="S65" s="4">
        <v>17</v>
      </c>
      <c r="T65" s="4">
        <v>27745490</v>
      </c>
      <c r="U65" s="4">
        <v>0</v>
      </c>
      <c r="V65" s="4">
        <v>0</v>
      </c>
      <c r="W65" s="4">
        <v>0</v>
      </c>
      <c r="X65" s="4">
        <v>0</v>
      </c>
      <c r="Y65" s="4">
        <v>12</v>
      </c>
      <c r="Z65" s="4">
        <v>11</v>
      </c>
      <c r="AA65" s="4">
        <v>371</v>
      </c>
      <c r="AB65" s="4">
        <v>172928803.41999999</v>
      </c>
      <c r="AC65" s="4">
        <v>0</v>
      </c>
      <c r="AD65" s="4">
        <v>0</v>
      </c>
      <c r="AE65" s="4">
        <v>138</v>
      </c>
      <c r="AF65" s="4">
        <v>21431808</v>
      </c>
      <c r="AG65" s="4">
        <v>142</v>
      </c>
      <c r="AH65" s="4">
        <v>91988730</v>
      </c>
      <c r="AI65" s="4">
        <v>0</v>
      </c>
      <c r="AJ65" s="4">
        <v>0</v>
      </c>
      <c r="AK65" s="4">
        <v>0</v>
      </c>
      <c r="AL65" s="4">
        <v>0</v>
      </c>
      <c r="AM65" s="4">
        <v>400</v>
      </c>
      <c r="AN65" s="4">
        <v>70565596.799999997</v>
      </c>
      <c r="AO65" s="4">
        <v>12476</v>
      </c>
      <c r="AP65" s="4">
        <v>2380369866.9000001</v>
      </c>
      <c r="AQ65" s="4">
        <v>9557</v>
      </c>
      <c r="AR65" s="4">
        <v>1740173589.8199999</v>
      </c>
      <c r="AS65" s="4">
        <v>213</v>
      </c>
      <c r="AT65" s="4">
        <v>20777000</v>
      </c>
      <c r="AU65" s="4">
        <v>13</v>
      </c>
      <c r="AV65" s="4">
        <v>11036826</v>
      </c>
      <c r="AW65" s="4">
        <v>236</v>
      </c>
      <c r="AX65" s="4">
        <v>300620037</v>
      </c>
      <c r="AY65" s="4">
        <v>198</v>
      </c>
      <c r="AZ65" s="4">
        <v>97630101</v>
      </c>
      <c r="BA65" s="4">
        <v>561</v>
      </c>
      <c r="BB65" s="4">
        <v>314468129.70999998</v>
      </c>
      <c r="BC65" s="4">
        <v>1221</v>
      </c>
      <c r="BD65" s="4">
        <v>744532093.71000004</v>
      </c>
      <c r="BE65" s="4">
        <v>13697</v>
      </c>
      <c r="BF65" s="4">
        <v>3124901960.6100001</v>
      </c>
    </row>
    <row r="66" spans="1:58" s="2" customFormat="1" ht="15.75" x14ac:dyDescent="0.25">
      <c r="A66" s="2" t="s">
        <v>54</v>
      </c>
      <c r="B66" s="2" t="s">
        <v>58</v>
      </c>
      <c r="C66" s="1">
        <v>13</v>
      </c>
      <c r="D66" s="1" t="s">
        <v>15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</row>
    <row r="67" spans="1:58" s="2" customFormat="1" ht="15.75" x14ac:dyDescent="0.25">
      <c r="A67" s="2" t="s">
        <v>54</v>
      </c>
      <c r="B67" s="2" t="s">
        <v>58</v>
      </c>
      <c r="C67" s="1">
        <v>14</v>
      </c>
      <c r="D67" s="1" t="s">
        <v>16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</row>
    <row r="68" spans="1:58" s="2" customFormat="1" ht="15.75" x14ac:dyDescent="0.25">
      <c r="A68" s="2" t="s">
        <v>54</v>
      </c>
      <c r="B68" s="2" t="s">
        <v>58</v>
      </c>
      <c r="C68" s="1">
        <v>15</v>
      </c>
      <c r="D68" s="1" t="s">
        <v>17</v>
      </c>
      <c r="E68" s="1">
        <v>472</v>
      </c>
      <c r="F68" s="1">
        <v>108628663</v>
      </c>
      <c r="G68" s="1">
        <v>4</v>
      </c>
      <c r="H68" s="1">
        <v>1800000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476</v>
      </c>
      <c r="P68" s="1">
        <v>110428663</v>
      </c>
      <c r="Q68" s="1">
        <v>8</v>
      </c>
      <c r="R68" s="1">
        <v>18421493.460000001</v>
      </c>
      <c r="S68" s="1">
        <v>2</v>
      </c>
      <c r="T68" s="1">
        <v>19000000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10</v>
      </c>
      <c r="AB68" s="1">
        <v>37421493.460000001</v>
      </c>
      <c r="AC68" s="1">
        <v>0</v>
      </c>
      <c r="AD68" s="1">
        <v>0</v>
      </c>
      <c r="AE68" s="1">
        <v>2</v>
      </c>
      <c r="AF68" s="1">
        <v>666500</v>
      </c>
      <c r="AG68" s="1">
        <v>3</v>
      </c>
      <c r="AH68" s="1">
        <v>4800000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491</v>
      </c>
      <c r="AP68" s="1">
        <v>153316656.46000001</v>
      </c>
      <c r="AQ68" s="1">
        <v>297</v>
      </c>
      <c r="AR68" s="1">
        <v>76660315</v>
      </c>
      <c r="AS68" s="1">
        <v>0</v>
      </c>
      <c r="AT68" s="1">
        <v>0</v>
      </c>
      <c r="AU68" s="1">
        <v>0</v>
      </c>
      <c r="AV68" s="1">
        <v>0</v>
      </c>
      <c r="AW68" s="1">
        <v>6</v>
      </c>
      <c r="AX68" s="1">
        <v>10000000</v>
      </c>
      <c r="AY68" s="1">
        <v>31</v>
      </c>
      <c r="AZ68" s="1">
        <v>5169000</v>
      </c>
      <c r="BA68" s="1">
        <v>139</v>
      </c>
      <c r="BB68" s="1">
        <v>168004091.15000001</v>
      </c>
      <c r="BC68" s="1">
        <v>176</v>
      </c>
      <c r="BD68" s="1">
        <v>183173091.15000001</v>
      </c>
      <c r="BE68" s="1">
        <v>667</v>
      </c>
      <c r="BF68" s="1">
        <v>336489747.61000001</v>
      </c>
    </row>
    <row r="69" spans="1:58" s="2" customFormat="1" ht="15.75" x14ac:dyDescent="0.25">
      <c r="A69" s="2" t="s">
        <v>54</v>
      </c>
      <c r="B69" s="2" t="s">
        <v>58</v>
      </c>
      <c r="C69" s="1">
        <v>16</v>
      </c>
      <c r="D69" s="1" t="s">
        <v>18</v>
      </c>
      <c r="E69" s="1">
        <v>1</v>
      </c>
      <c r="F69" s="1">
        <v>2500000</v>
      </c>
      <c r="G69" s="1">
        <v>5</v>
      </c>
      <c r="H69" s="1">
        <v>9581791</v>
      </c>
      <c r="I69" s="1">
        <v>0</v>
      </c>
      <c r="J69" s="1">
        <v>0</v>
      </c>
      <c r="K69" s="1">
        <v>0</v>
      </c>
      <c r="L69" s="1">
        <v>0</v>
      </c>
      <c r="M69" s="1">
        <v>1</v>
      </c>
      <c r="N69" s="1">
        <v>30000000</v>
      </c>
      <c r="O69" s="1">
        <v>7</v>
      </c>
      <c r="P69" s="1">
        <v>42081791</v>
      </c>
      <c r="Q69" s="1">
        <v>4</v>
      </c>
      <c r="R69" s="1">
        <v>26007911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4</v>
      </c>
      <c r="AB69" s="1">
        <v>26007911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11</v>
      </c>
      <c r="AP69" s="1">
        <v>68089702</v>
      </c>
      <c r="AQ69" s="1">
        <v>4</v>
      </c>
      <c r="AR69" s="1">
        <v>2181791</v>
      </c>
      <c r="AS69" s="1">
        <v>0</v>
      </c>
      <c r="AT69" s="1">
        <v>0</v>
      </c>
      <c r="AU69" s="1">
        <v>0</v>
      </c>
      <c r="AV69" s="1">
        <v>0</v>
      </c>
      <c r="AW69" s="1">
        <v>2</v>
      </c>
      <c r="AX69" s="1">
        <v>4895000</v>
      </c>
      <c r="AY69" s="1">
        <v>20</v>
      </c>
      <c r="AZ69" s="1">
        <v>8206440</v>
      </c>
      <c r="BA69" s="1">
        <v>173</v>
      </c>
      <c r="BB69" s="1">
        <v>49802418</v>
      </c>
      <c r="BC69" s="1">
        <v>195</v>
      </c>
      <c r="BD69" s="1">
        <v>62903858</v>
      </c>
      <c r="BE69" s="1">
        <v>206</v>
      </c>
      <c r="BF69" s="1">
        <v>130993560</v>
      </c>
    </row>
    <row r="70" spans="1:58" s="2" customFormat="1" ht="15.75" x14ac:dyDescent="0.25">
      <c r="A70" s="2" t="s">
        <v>54</v>
      </c>
      <c r="B70" s="2" t="s">
        <v>58</v>
      </c>
      <c r="C70" s="1">
        <v>17</v>
      </c>
      <c r="D70" s="1" t="s">
        <v>19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</row>
    <row r="71" spans="1:58" s="2" customFormat="1" ht="15.75" x14ac:dyDescent="0.25">
      <c r="A71" s="2" t="s">
        <v>54</v>
      </c>
      <c r="B71" s="2" t="s">
        <v>58</v>
      </c>
      <c r="C71" s="1">
        <v>18</v>
      </c>
      <c r="D71" s="1" t="s">
        <v>20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</row>
    <row r="72" spans="1:58" s="2" customFormat="1" ht="15.75" x14ac:dyDescent="0.25">
      <c r="A72" s="2" t="s">
        <v>54</v>
      </c>
      <c r="B72" s="2" t="s">
        <v>58</v>
      </c>
      <c r="C72" s="1">
        <v>19</v>
      </c>
      <c r="D72" s="1" t="s">
        <v>21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</row>
    <row r="73" spans="1:58" s="2" customFormat="1" ht="15.75" x14ac:dyDescent="0.25">
      <c r="A73" s="2" t="s">
        <v>54</v>
      </c>
      <c r="B73" s="2" t="s">
        <v>58</v>
      </c>
      <c r="C73" s="1">
        <v>20</v>
      </c>
      <c r="D73" s="1" t="s">
        <v>22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</row>
    <row r="74" spans="1:58" s="2" customFormat="1" ht="15.75" x14ac:dyDescent="0.25">
      <c r="A74" s="2" t="s">
        <v>54</v>
      </c>
      <c r="B74" s="2" t="s">
        <v>58</v>
      </c>
      <c r="C74" s="1">
        <v>21</v>
      </c>
      <c r="D74" s="1" t="s">
        <v>23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</row>
    <row r="75" spans="1:58" s="2" customFormat="1" ht="15.75" x14ac:dyDescent="0.25">
      <c r="A75" s="2" t="s">
        <v>54</v>
      </c>
      <c r="B75" s="2" t="s">
        <v>58</v>
      </c>
      <c r="C75" s="1">
        <v>22</v>
      </c>
      <c r="D75" s="1" t="s">
        <v>24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</row>
    <row r="76" spans="1:58" s="2" customFormat="1" ht="15.75" x14ac:dyDescent="0.25">
      <c r="A76" s="2" t="s">
        <v>54</v>
      </c>
      <c r="B76" s="2" t="s">
        <v>58</v>
      </c>
      <c r="C76" s="1">
        <v>23</v>
      </c>
      <c r="D76" s="1" t="s">
        <v>25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</row>
    <row r="77" spans="1:58" s="2" customFormat="1" ht="15.75" x14ac:dyDescent="0.25">
      <c r="A77" s="2" t="s">
        <v>54</v>
      </c>
      <c r="B77" s="2" t="s">
        <v>58</v>
      </c>
      <c r="C77" s="1">
        <v>24</v>
      </c>
      <c r="D77" s="1" t="s">
        <v>26</v>
      </c>
      <c r="E77" s="1">
        <v>1212</v>
      </c>
      <c r="F77" s="1">
        <v>228936972</v>
      </c>
      <c r="G77" s="1">
        <v>0</v>
      </c>
      <c r="H77" s="1">
        <v>0</v>
      </c>
      <c r="I77" s="1">
        <v>1212</v>
      </c>
      <c r="J77" s="1">
        <v>228936972</v>
      </c>
      <c r="K77" s="1">
        <v>0</v>
      </c>
      <c r="L77" s="1">
        <v>0</v>
      </c>
      <c r="M77" s="1">
        <v>0</v>
      </c>
      <c r="N77" s="1">
        <v>0</v>
      </c>
      <c r="O77" s="1">
        <v>1212</v>
      </c>
      <c r="P77" s="1">
        <v>228936972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2</v>
      </c>
      <c r="AH77" s="1">
        <v>370000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1214</v>
      </c>
      <c r="AP77" s="1">
        <v>229306972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4</v>
      </c>
      <c r="AX77" s="1">
        <v>10890066</v>
      </c>
      <c r="AY77" s="1">
        <v>231</v>
      </c>
      <c r="AZ77" s="1">
        <v>59167849</v>
      </c>
      <c r="BA77" s="1">
        <v>2</v>
      </c>
      <c r="BB77" s="1">
        <v>3030258.39</v>
      </c>
      <c r="BC77" s="1">
        <v>237</v>
      </c>
      <c r="BD77" s="1">
        <v>73088173.390000001</v>
      </c>
      <c r="BE77" s="1">
        <v>1451</v>
      </c>
      <c r="BF77" s="1">
        <v>302395145.38999999</v>
      </c>
    </row>
    <row r="78" spans="1:58" s="2" customFormat="1" ht="15.75" x14ac:dyDescent="0.25">
      <c r="A78" s="2" t="s">
        <v>54</v>
      </c>
      <c r="B78" s="2" t="s">
        <v>58</v>
      </c>
      <c r="C78" s="1">
        <v>25</v>
      </c>
      <c r="D78" s="1" t="s">
        <v>27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</row>
    <row r="79" spans="1:58" s="2" customFormat="1" ht="15.75" x14ac:dyDescent="0.25">
      <c r="A79" s="2" t="s">
        <v>54</v>
      </c>
      <c r="B79" s="2" t="s">
        <v>58</v>
      </c>
      <c r="C79" s="1">
        <v>26</v>
      </c>
      <c r="D79" s="1" t="s">
        <v>28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</row>
    <row r="80" spans="1:58" s="2" customFormat="1" ht="15.75" x14ac:dyDescent="0.25">
      <c r="A80" s="2" t="s">
        <v>54</v>
      </c>
      <c r="B80" s="2" t="s">
        <v>58</v>
      </c>
      <c r="C80" s="1">
        <v>27</v>
      </c>
      <c r="D80" s="1" t="s">
        <v>29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</row>
    <row r="81" spans="1:58" s="2" customFormat="1" ht="15.75" x14ac:dyDescent="0.25">
      <c r="A81" s="2" t="s">
        <v>54</v>
      </c>
      <c r="B81" s="2" t="s">
        <v>58</v>
      </c>
      <c r="C81" s="1">
        <v>28</v>
      </c>
      <c r="D81" s="1" t="s">
        <v>30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</row>
    <row r="82" spans="1:58" s="2" customFormat="1" ht="15.75" x14ac:dyDescent="0.25">
      <c r="A82" s="2" t="s">
        <v>54</v>
      </c>
      <c r="B82" s="2" t="s">
        <v>58</v>
      </c>
      <c r="C82" s="1">
        <v>29</v>
      </c>
      <c r="D82" s="1" t="s">
        <v>31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</row>
    <row r="83" spans="1:58" s="2" customFormat="1" ht="15.75" x14ac:dyDescent="0.25">
      <c r="A83" s="2" t="s">
        <v>54</v>
      </c>
      <c r="B83" s="2" t="s">
        <v>58</v>
      </c>
      <c r="C83" s="1">
        <v>30</v>
      </c>
      <c r="D83" s="1" t="s">
        <v>32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</row>
    <row r="84" spans="1:58" s="2" customFormat="1" ht="15.75" x14ac:dyDescent="0.25">
      <c r="A84" s="2" t="s">
        <v>54</v>
      </c>
      <c r="B84" s="2" t="s">
        <v>58</v>
      </c>
      <c r="C84" s="1">
        <v>31</v>
      </c>
      <c r="D84" s="1" t="s">
        <v>33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</row>
    <row r="85" spans="1:58" s="2" customFormat="1" ht="15.75" x14ac:dyDescent="0.25">
      <c r="A85" s="2" t="s">
        <v>54</v>
      </c>
      <c r="B85" s="2" t="s">
        <v>58</v>
      </c>
      <c r="C85" s="1">
        <v>32</v>
      </c>
      <c r="D85" s="1" t="s">
        <v>34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</row>
    <row r="86" spans="1:58" s="5" customFormat="1" ht="15.75" x14ac:dyDescent="0.25">
      <c r="A86" s="5" t="s">
        <v>54</v>
      </c>
      <c r="B86" s="5" t="s">
        <v>58</v>
      </c>
      <c r="C86" s="3"/>
      <c r="D86" s="4" t="s">
        <v>35</v>
      </c>
      <c r="E86" s="4">
        <v>1685</v>
      </c>
      <c r="F86" s="4">
        <v>340065635</v>
      </c>
      <c r="G86" s="4">
        <v>9</v>
      </c>
      <c r="H86" s="4">
        <v>11381791</v>
      </c>
      <c r="I86" s="4">
        <v>1212</v>
      </c>
      <c r="J86" s="4">
        <v>228936972</v>
      </c>
      <c r="K86" s="4">
        <v>0</v>
      </c>
      <c r="L86" s="4">
        <v>0</v>
      </c>
      <c r="M86" s="4">
        <v>1</v>
      </c>
      <c r="N86" s="4">
        <v>30000000</v>
      </c>
      <c r="O86" s="4">
        <v>1695</v>
      </c>
      <c r="P86" s="4">
        <v>381447426</v>
      </c>
      <c r="Q86" s="4">
        <v>12</v>
      </c>
      <c r="R86" s="4">
        <v>44429404.460000001</v>
      </c>
      <c r="S86" s="4">
        <v>2</v>
      </c>
      <c r="T86" s="4">
        <v>19000000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14</v>
      </c>
      <c r="AB86" s="4">
        <v>63429404.460000001</v>
      </c>
      <c r="AC86" s="4">
        <v>0</v>
      </c>
      <c r="AD86" s="4">
        <v>0</v>
      </c>
      <c r="AE86" s="4">
        <v>2</v>
      </c>
      <c r="AF86" s="4">
        <v>666500</v>
      </c>
      <c r="AG86" s="4">
        <v>5</v>
      </c>
      <c r="AH86" s="4">
        <v>5170000</v>
      </c>
      <c r="AI86" s="4">
        <v>0</v>
      </c>
      <c r="AJ86" s="4">
        <v>0</v>
      </c>
      <c r="AK86" s="4">
        <v>0</v>
      </c>
      <c r="AL86" s="4">
        <v>0</v>
      </c>
      <c r="AM86" s="4">
        <v>0</v>
      </c>
      <c r="AN86" s="4">
        <v>0</v>
      </c>
      <c r="AO86" s="4">
        <v>1716</v>
      </c>
      <c r="AP86" s="4">
        <v>450713330.45999998</v>
      </c>
      <c r="AQ86" s="4">
        <v>301</v>
      </c>
      <c r="AR86" s="4">
        <v>78842106</v>
      </c>
      <c r="AS86" s="4">
        <v>0</v>
      </c>
      <c r="AT86" s="4">
        <v>0</v>
      </c>
      <c r="AU86" s="4">
        <v>0</v>
      </c>
      <c r="AV86" s="4">
        <v>0</v>
      </c>
      <c r="AW86" s="4">
        <v>12</v>
      </c>
      <c r="AX86" s="4">
        <v>25785066</v>
      </c>
      <c r="AY86" s="4">
        <v>282</v>
      </c>
      <c r="AZ86" s="4">
        <v>72543289</v>
      </c>
      <c r="BA86" s="4">
        <v>314</v>
      </c>
      <c r="BB86" s="4">
        <v>220836767.53999999</v>
      </c>
      <c r="BC86" s="4">
        <v>608</v>
      </c>
      <c r="BD86" s="4">
        <v>319165122.54000002</v>
      </c>
      <c r="BE86" s="4">
        <v>2324</v>
      </c>
      <c r="BF86" s="4">
        <v>769878453</v>
      </c>
    </row>
    <row r="87" spans="1:58" s="2" customFormat="1" ht="15.75" x14ac:dyDescent="0.25">
      <c r="A87" s="2" t="s">
        <v>54</v>
      </c>
      <c r="B87" s="2" t="s">
        <v>58</v>
      </c>
      <c r="C87" s="1">
        <v>33</v>
      </c>
      <c r="D87" s="1" t="s">
        <v>36</v>
      </c>
      <c r="E87" s="1">
        <v>2313</v>
      </c>
      <c r="F87" s="1">
        <v>218096600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2313</v>
      </c>
      <c r="P87" s="1">
        <v>218096600</v>
      </c>
      <c r="Q87" s="1">
        <v>19</v>
      </c>
      <c r="R87" s="1">
        <v>2940000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19</v>
      </c>
      <c r="AB87" s="1">
        <v>2940000</v>
      </c>
      <c r="AC87" s="1">
        <v>0</v>
      </c>
      <c r="AD87" s="1">
        <v>0</v>
      </c>
      <c r="AE87" s="1">
        <v>0</v>
      </c>
      <c r="AF87" s="1">
        <v>0</v>
      </c>
      <c r="AG87" s="1">
        <v>3</v>
      </c>
      <c r="AH87" s="1">
        <v>1430000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2335</v>
      </c>
      <c r="AP87" s="1">
        <v>222466600</v>
      </c>
      <c r="AQ87" s="1">
        <v>1555</v>
      </c>
      <c r="AR87" s="1">
        <v>139784320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30</v>
      </c>
      <c r="BB87" s="1">
        <v>5809000</v>
      </c>
      <c r="BC87" s="1">
        <v>30</v>
      </c>
      <c r="BD87" s="1">
        <v>5809000</v>
      </c>
      <c r="BE87" s="1">
        <v>2365</v>
      </c>
      <c r="BF87" s="1">
        <v>228275600</v>
      </c>
    </row>
    <row r="88" spans="1:58" s="5" customFormat="1" ht="15.75" x14ac:dyDescent="0.25">
      <c r="A88" s="5" t="s">
        <v>54</v>
      </c>
      <c r="B88" s="5" t="s">
        <v>58</v>
      </c>
      <c r="C88" s="3"/>
      <c r="D88" s="4" t="s">
        <v>37</v>
      </c>
      <c r="E88" s="4">
        <v>2313</v>
      </c>
      <c r="F88" s="4">
        <v>218096600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2313</v>
      </c>
      <c r="P88" s="4">
        <v>218096600</v>
      </c>
      <c r="Q88" s="4">
        <v>19</v>
      </c>
      <c r="R88" s="4">
        <v>2940000</v>
      </c>
      <c r="S88" s="4">
        <v>0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19</v>
      </c>
      <c r="AB88" s="4">
        <v>2940000</v>
      </c>
      <c r="AC88" s="4">
        <v>0</v>
      </c>
      <c r="AD88" s="4">
        <v>0</v>
      </c>
      <c r="AE88" s="4">
        <v>0</v>
      </c>
      <c r="AF88" s="4">
        <v>0</v>
      </c>
      <c r="AG88" s="4">
        <v>3</v>
      </c>
      <c r="AH88" s="4">
        <v>1430000</v>
      </c>
      <c r="AI88" s="4">
        <v>0</v>
      </c>
      <c r="AJ88" s="4">
        <v>0</v>
      </c>
      <c r="AK88" s="4">
        <v>0</v>
      </c>
      <c r="AL88" s="4">
        <v>0</v>
      </c>
      <c r="AM88" s="4">
        <v>0</v>
      </c>
      <c r="AN88" s="4">
        <v>0</v>
      </c>
      <c r="AO88" s="4">
        <v>2335</v>
      </c>
      <c r="AP88" s="4">
        <v>222466600</v>
      </c>
      <c r="AQ88" s="4">
        <v>1555</v>
      </c>
      <c r="AR88" s="4">
        <v>139784320</v>
      </c>
      <c r="AS88" s="4">
        <v>0</v>
      </c>
      <c r="AT88" s="4">
        <v>0</v>
      </c>
      <c r="AU88" s="4">
        <v>0</v>
      </c>
      <c r="AV88" s="4">
        <v>0</v>
      </c>
      <c r="AW88" s="4">
        <v>0</v>
      </c>
      <c r="AX88" s="4">
        <v>0</v>
      </c>
      <c r="AY88" s="4">
        <v>0</v>
      </c>
      <c r="AZ88" s="4">
        <v>0</v>
      </c>
      <c r="BA88" s="4">
        <v>30</v>
      </c>
      <c r="BB88" s="4">
        <v>5809000</v>
      </c>
      <c r="BC88" s="4">
        <v>30</v>
      </c>
      <c r="BD88" s="4">
        <v>5809000</v>
      </c>
      <c r="BE88" s="4">
        <v>2365</v>
      </c>
      <c r="BF88" s="4">
        <v>228275600</v>
      </c>
    </row>
    <row r="89" spans="1:58" s="2" customFormat="1" ht="15.75" x14ac:dyDescent="0.25">
      <c r="A89" s="2" t="s">
        <v>54</v>
      </c>
      <c r="B89" s="2" t="s">
        <v>58</v>
      </c>
      <c r="C89" s="1">
        <v>34</v>
      </c>
      <c r="D89" s="1" t="s">
        <v>38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0</v>
      </c>
      <c r="BF89" s="1">
        <v>0</v>
      </c>
    </row>
    <row r="90" spans="1:58" s="2" customFormat="1" ht="15.75" x14ac:dyDescent="0.25">
      <c r="A90" s="2" t="s">
        <v>54</v>
      </c>
      <c r="B90" s="2" t="s">
        <v>58</v>
      </c>
      <c r="C90" s="1">
        <v>35</v>
      </c>
      <c r="D90" s="1" t="s">
        <v>39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0</v>
      </c>
      <c r="BF90" s="1">
        <v>0</v>
      </c>
    </row>
    <row r="91" spans="1:58" s="2" customFormat="1" ht="15.75" x14ac:dyDescent="0.25">
      <c r="A91" s="2" t="s">
        <v>54</v>
      </c>
      <c r="B91" s="2" t="s">
        <v>58</v>
      </c>
      <c r="C91" s="1">
        <v>36</v>
      </c>
      <c r="D91" s="1" t="s">
        <v>40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</row>
    <row r="92" spans="1:58" s="2" customFormat="1" ht="15.75" x14ac:dyDescent="0.25">
      <c r="A92" s="2" t="s">
        <v>54</v>
      </c>
      <c r="B92" s="2" t="s">
        <v>58</v>
      </c>
      <c r="C92" s="1">
        <v>37</v>
      </c>
      <c r="D92" s="1" t="s">
        <v>41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</row>
    <row r="93" spans="1:58" s="2" customFormat="1" ht="15.75" x14ac:dyDescent="0.25">
      <c r="A93" s="2" t="s">
        <v>54</v>
      </c>
      <c r="B93" s="2" t="s">
        <v>58</v>
      </c>
      <c r="C93" s="1">
        <v>38</v>
      </c>
      <c r="D93" s="1" t="s">
        <v>42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</row>
    <row r="94" spans="1:58" s="2" customFormat="1" ht="15.75" x14ac:dyDescent="0.25">
      <c r="A94" s="2" t="s">
        <v>54</v>
      </c>
      <c r="B94" s="2" t="s">
        <v>58</v>
      </c>
      <c r="C94" s="1">
        <v>39</v>
      </c>
      <c r="D94" s="1" t="s">
        <v>43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</row>
    <row r="95" spans="1:58" s="2" customFormat="1" ht="15.75" x14ac:dyDescent="0.25">
      <c r="A95" s="2" t="s">
        <v>54</v>
      </c>
      <c r="B95" s="2" t="s">
        <v>58</v>
      </c>
      <c r="C95" s="1">
        <v>40</v>
      </c>
      <c r="D95" s="1" t="s">
        <v>44</v>
      </c>
      <c r="E95" s="1">
        <v>0</v>
      </c>
      <c r="F95" s="1">
        <v>0</v>
      </c>
      <c r="G95" s="1">
        <v>842</v>
      </c>
      <c r="H95" s="1">
        <v>71530761</v>
      </c>
      <c r="I95" s="1">
        <v>842</v>
      </c>
      <c r="J95" s="1">
        <v>71530761</v>
      </c>
      <c r="K95" s="1">
        <v>0</v>
      </c>
      <c r="L95" s="1">
        <v>0</v>
      </c>
      <c r="M95" s="1">
        <v>0</v>
      </c>
      <c r="N95" s="1">
        <v>0</v>
      </c>
      <c r="O95" s="1">
        <v>842</v>
      </c>
      <c r="P95" s="1">
        <v>71530761</v>
      </c>
      <c r="Q95" s="1">
        <v>264</v>
      </c>
      <c r="R95" s="1">
        <v>19972000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264</v>
      </c>
      <c r="AB95" s="1">
        <v>19972000</v>
      </c>
      <c r="AC95" s="1">
        <v>0</v>
      </c>
      <c r="AD95" s="1">
        <v>0</v>
      </c>
      <c r="AE95" s="1">
        <v>5</v>
      </c>
      <c r="AF95" s="1">
        <v>100000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98</v>
      </c>
      <c r="AN95" s="1">
        <v>5009000</v>
      </c>
      <c r="AO95" s="1">
        <v>1209</v>
      </c>
      <c r="AP95" s="1">
        <v>96611761</v>
      </c>
      <c r="AQ95" s="1">
        <v>1123</v>
      </c>
      <c r="AR95" s="1">
        <v>83716000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0</v>
      </c>
      <c r="AY95" s="1">
        <v>0</v>
      </c>
      <c r="AZ95" s="1">
        <v>0</v>
      </c>
      <c r="BA95" s="1">
        <v>29</v>
      </c>
      <c r="BB95" s="1">
        <v>4179100</v>
      </c>
      <c r="BC95" s="1">
        <v>29</v>
      </c>
      <c r="BD95" s="1">
        <v>4179100</v>
      </c>
      <c r="BE95" s="1">
        <v>1238</v>
      </c>
      <c r="BF95" s="1">
        <v>100790861</v>
      </c>
    </row>
    <row r="96" spans="1:58" s="5" customFormat="1" ht="15.75" x14ac:dyDescent="0.25">
      <c r="A96" s="5" t="s">
        <v>54</v>
      </c>
      <c r="B96" s="5" t="s">
        <v>58</v>
      </c>
      <c r="C96" s="3"/>
      <c r="D96" s="4" t="s">
        <v>45</v>
      </c>
      <c r="E96" s="4">
        <v>0</v>
      </c>
      <c r="F96" s="4">
        <v>0</v>
      </c>
      <c r="G96" s="4">
        <v>842</v>
      </c>
      <c r="H96" s="4">
        <v>71530761</v>
      </c>
      <c r="I96" s="4">
        <v>842</v>
      </c>
      <c r="J96" s="4">
        <v>71530761</v>
      </c>
      <c r="K96" s="4">
        <v>0</v>
      </c>
      <c r="L96" s="4">
        <v>0</v>
      </c>
      <c r="M96" s="4">
        <v>0</v>
      </c>
      <c r="N96" s="4">
        <v>0</v>
      </c>
      <c r="O96" s="4">
        <v>842</v>
      </c>
      <c r="P96" s="4">
        <v>71530761</v>
      </c>
      <c r="Q96" s="4">
        <v>264</v>
      </c>
      <c r="R96" s="4">
        <v>19972000</v>
      </c>
      <c r="S96" s="4">
        <v>0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264</v>
      </c>
      <c r="AB96" s="4">
        <v>19972000</v>
      </c>
      <c r="AC96" s="4">
        <v>0</v>
      </c>
      <c r="AD96" s="4">
        <v>0</v>
      </c>
      <c r="AE96" s="4">
        <v>5</v>
      </c>
      <c r="AF96" s="4">
        <v>100000</v>
      </c>
      <c r="AG96" s="4">
        <v>0</v>
      </c>
      <c r="AH96" s="4">
        <v>0</v>
      </c>
      <c r="AI96" s="4">
        <v>0</v>
      </c>
      <c r="AJ96" s="4">
        <v>0</v>
      </c>
      <c r="AK96" s="4">
        <v>0</v>
      </c>
      <c r="AL96" s="4">
        <v>0</v>
      </c>
      <c r="AM96" s="4">
        <v>98</v>
      </c>
      <c r="AN96" s="4">
        <v>5009000</v>
      </c>
      <c r="AO96" s="4">
        <v>1209</v>
      </c>
      <c r="AP96" s="4">
        <v>96611761</v>
      </c>
      <c r="AQ96" s="4">
        <v>1123</v>
      </c>
      <c r="AR96" s="4">
        <v>83716000</v>
      </c>
      <c r="AS96" s="4">
        <v>0</v>
      </c>
      <c r="AT96" s="4">
        <v>0</v>
      </c>
      <c r="AU96" s="4">
        <v>0</v>
      </c>
      <c r="AV96" s="4">
        <v>0</v>
      </c>
      <c r="AW96" s="4">
        <v>0</v>
      </c>
      <c r="AX96" s="4">
        <v>0</v>
      </c>
      <c r="AY96" s="4">
        <v>0</v>
      </c>
      <c r="AZ96" s="4">
        <v>0</v>
      </c>
      <c r="BA96" s="4">
        <v>29</v>
      </c>
      <c r="BB96" s="4">
        <v>4179100</v>
      </c>
      <c r="BC96" s="4">
        <v>29</v>
      </c>
      <c r="BD96" s="4">
        <v>4179100</v>
      </c>
      <c r="BE96" s="4">
        <v>1238</v>
      </c>
      <c r="BF96" s="4">
        <v>100790861</v>
      </c>
    </row>
    <row r="97" spans="1:58" s="2" customFormat="1" ht="15.75" x14ac:dyDescent="0.25">
      <c r="A97" s="2" t="s">
        <v>54</v>
      </c>
      <c r="B97" s="2" t="s">
        <v>58</v>
      </c>
      <c r="C97" s="1">
        <v>41</v>
      </c>
      <c r="D97" s="1" t="s">
        <v>46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1</v>
      </c>
      <c r="AZ97" s="1">
        <v>500000</v>
      </c>
      <c r="BA97" s="1">
        <v>8</v>
      </c>
      <c r="BB97" s="1">
        <v>668000</v>
      </c>
      <c r="BC97" s="1">
        <v>9</v>
      </c>
      <c r="BD97" s="1">
        <v>1168000</v>
      </c>
      <c r="BE97" s="1">
        <v>9</v>
      </c>
      <c r="BF97" s="1">
        <v>1168000</v>
      </c>
    </row>
    <row r="98" spans="1:58" s="5" customFormat="1" ht="15.75" x14ac:dyDescent="0.25">
      <c r="A98" s="5" t="s">
        <v>54</v>
      </c>
      <c r="B98" s="5" t="s">
        <v>58</v>
      </c>
      <c r="C98" s="3"/>
      <c r="D98" s="4" t="s">
        <v>47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4">
        <v>0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  <c r="AE98" s="4">
        <v>0</v>
      </c>
      <c r="AF98" s="4">
        <v>0</v>
      </c>
      <c r="AG98" s="4">
        <v>0</v>
      </c>
      <c r="AH98" s="4">
        <v>0</v>
      </c>
      <c r="AI98" s="4">
        <v>0</v>
      </c>
      <c r="AJ98" s="4">
        <v>0</v>
      </c>
      <c r="AK98" s="4">
        <v>0</v>
      </c>
      <c r="AL98" s="4">
        <v>0</v>
      </c>
      <c r="AM98" s="4">
        <v>0</v>
      </c>
      <c r="AN98" s="4">
        <v>0</v>
      </c>
      <c r="AO98" s="4">
        <v>0</v>
      </c>
      <c r="AP98" s="4">
        <v>0</v>
      </c>
      <c r="AQ98" s="4">
        <v>0</v>
      </c>
      <c r="AR98" s="4">
        <v>0</v>
      </c>
      <c r="AS98" s="4">
        <v>0</v>
      </c>
      <c r="AT98" s="4">
        <v>0</v>
      </c>
      <c r="AU98" s="4">
        <v>0</v>
      </c>
      <c r="AV98" s="4">
        <v>0</v>
      </c>
      <c r="AW98" s="4">
        <v>0</v>
      </c>
      <c r="AX98" s="4">
        <v>0</v>
      </c>
      <c r="AY98" s="4">
        <v>1</v>
      </c>
      <c r="AZ98" s="4">
        <v>500000</v>
      </c>
      <c r="BA98" s="4">
        <v>8</v>
      </c>
      <c r="BB98" s="4">
        <v>668000</v>
      </c>
      <c r="BC98" s="4">
        <v>9</v>
      </c>
      <c r="BD98" s="4">
        <v>1168000</v>
      </c>
      <c r="BE98" s="4">
        <v>9</v>
      </c>
      <c r="BF98" s="4">
        <v>1168000</v>
      </c>
    </row>
    <row r="99" spans="1:58" s="2" customFormat="1" ht="15.75" x14ac:dyDescent="0.25">
      <c r="A99" s="2" t="s">
        <v>54</v>
      </c>
      <c r="B99" s="2" t="s">
        <v>58</v>
      </c>
      <c r="C99" s="1">
        <v>42</v>
      </c>
      <c r="D99" s="1" t="s">
        <v>48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</row>
    <row r="100" spans="1:58" s="5" customFormat="1" ht="15.75" x14ac:dyDescent="0.25">
      <c r="A100" s="5" t="s">
        <v>54</v>
      </c>
      <c r="B100" s="5" t="s">
        <v>58</v>
      </c>
      <c r="C100" s="3"/>
      <c r="D100" s="4" t="s">
        <v>49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4">
        <v>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  <c r="AF100" s="4">
        <v>0</v>
      </c>
      <c r="AG100" s="4">
        <v>0</v>
      </c>
      <c r="AH100" s="4">
        <v>0</v>
      </c>
      <c r="AI100" s="4">
        <v>0</v>
      </c>
      <c r="AJ100" s="4">
        <v>0</v>
      </c>
      <c r="AK100" s="4">
        <v>0</v>
      </c>
      <c r="AL100" s="4">
        <v>0</v>
      </c>
      <c r="AM100" s="4">
        <v>0</v>
      </c>
      <c r="AN100" s="4">
        <v>0</v>
      </c>
      <c r="AO100" s="4">
        <v>0</v>
      </c>
      <c r="AP100" s="4">
        <v>0</v>
      </c>
      <c r="AQ100" s="4">
        <v>0</v>
      </c>
      <c r="AR100" s="4">
        <v>0</v>
      </c>
      <c r="AS100" s="4">
        <v>0</v>
      </c>
      <c r="AT100" s="4">
        <v>0</v>
      </c>
      <c r="AU100" s="4">
        <v>0</v>
      </c>
      <c r="AV100" s="4">
        <v>0</v>
      </c>
      <c r="AW100" s="4">
        <v>0</v>
      </c>
      <c r="AX100" s="4">
        <v>0</v>
      </c>
      <c r="AY100" s="4">
        <v>0</v>
      </c>
      <c r="AZ100" s="4">
        <v>0</v>
      </c>
      <c r="BA100" s="4">
        <v>0</v>
      </c>
      <c r="BB100" s="4">
        <v>0</v>
      </c>
      <c r="BC100" s="4">
        <v>0</v>
      </c>
      <c r="BD100" s="4">
        <v>0</v>
      </c>
      <c r="BE100" s="4">
        <v>0</v>
      </c>
      <c r="BF100" s="4">
        <v>0</v>
      </c>
    </row>
    <row r="101" spans="1:58" s="2" customFormat="1" ht="15.75" x14ac:dyDescent="0.25">
      <c r="A101" s="2" t="s">
        <v>54</v>
      </c>
      <c r="B101" s="2" t="s">
        <v>58</v>
      </c>
      <c r="C101" s="1">
        <v>43</v>
      </c>
      <c r="D101" s="1" t="s">
        <v>50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1">
        <v>0</v>
      </c>
      <c r="BF101" s="1">
        <v>0</v>
      </c>
    </row>
    <row r="102" spans="1:58" s="5" customFormat="1" ht="15.75" x14ac:dyDescent="0.25">
      <c r="A102" s="5" t="s">
        <v>54</v>
      </c>
      <c r="B102" s="5" t="s">
        <v>58</v>
      </c>
      <c r="C102" s="3"/>
      <c r="D102" s="4" t="s">
        <v>51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4">
        <v>0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  <c r="AF102" s="4">
        <v>0</v>
      </c>
      <c r="AG102" s="4">
        <v>0</v>
      </c>
      <c r="AH102" s="4">
        <v>0</v>
      </c>
      <c r="AI102" s="4">
        <v>0</v>
      </c>
      <c r="AJ102" s="4">
        <v>0</v>
      </c>
      <c r="AK102" s="4">
        <v>0</v>
      </c>
      <c r="AL102" s="4">
        <v>0</v>
      </c>
      <c r="AM102" s="4">
        <v>0</v>
      </c>
      <c r="AN102" s="4">
        <v>0</v>
      </c>
      <c r="AO102" s="4">
        <v>0</v>
      </c>
      <c r="AP102" s="4">
        <v>0</v>
      </c>
      <c r="AQ102" s="4">
        <v>0</v>
      </c>
      <c r="AR102" s="4">
        <v>0</v>
      </c>
      <c r="AS102" s="4">
        <v>0</v>
      </c>
      <c r="AT102" s="4">
        <v>0</v>
      </c>
      <c r="AU102" s="4">
        <v>0</v>
      </c>
      <c r="AV102" s="4">
        <v>0</v>
      </c>
      <c r="AW102" s="4">
        <v>0</v>
      </c>
      <c r="AX102" s="4">
        <v>0</v>
      </c>
      <c r="AY102" s="4">
        <v>0</v>
      </c>
      <c r="AZ102" s="4">
        <v>0</v>
      </c>
      <c r="BA102" s="4">
        <v>0</v>
      </c>
      <c r="BB102" s="4">
        <v>0</v>
      </c>
      <c r="BC102" s="4">
        <v>0</v>
      </c>
      <c r="BD102" s="4">
        <v>0</v>
      </c>
      <c r="BE102" s="4">
        <v>0</v>
      </c>
      <c r="BF102" s="4">
        <v>0</v>
      </c>
    </row>
    <row r="103" spans="1:58" s="5" customFormat="1" ht="15.75" x14ac:dyDescent="0.25">
      <c r="A103" s="5" t="s">
        <v>54</v>
      </c>
      <c r="B103" s="5" t="s">
        <v>58</v>
      </c>
      <c r="C103" s="3"/>
      <c r="D103" s="4" t="s">
        <v>52</v>
      </c>
      <c r="E103" s="4">
        <v>13944</v>
      </c>
      <c r="F103" s="4">
        <v>2349729548</v>
      </c>
      <c r="G103" s="4">
        <v>2313</v>
      </c>
      <c r="H103" s="4">
        <v>311333647</v>
      </c>
      <c r="I103" s="4">
        <v>3035</v>
      </c>
      <c r="J103" s="4">
        <v>461746351</v>
      </c>
      <c r="K103" s="4">
        <v>0</v>
      </c>
      <c r="L103" s="4">
        <v>0</v>
      </c>
      <c r="M103" s="4">
        <v>18</v>
      </c>
      <c r="N103" s="4">
        <v>33466520.68</v>
      </c>
      <c r="O103" s="4">
        <v>16275</v>
      </c>
      <c r="P103" s="4">
        <v>2694529715.6799998</v>
      </c>
      <c r="Q103" s="4">
        <v>637</v>
      </c>
      <c r="R103" s="4">
        <v>212524706.88</v>
      </c>
      <c r="S103" s="4">
        <v>19</v>
      </c>
      <c r="T103" s="4">
        <v>46745490</v>
      </c>
      <c r="U103" s="4">
        <v>0</v>
      </c>
      <c r="V103" s="4">
        <v>0</v>
      </c>
      <c r="W103" s="4">
        <v>0</v>
      </c>
      <c r="X103" s="4">
        <v>0</v>
      </c>
      <c r="Y103" s="4">
        <v>12</v>
      </c>
      <c r="Z103" s="4">
        <v>11</v>
      </c>
      <c r="AA103" s="4">
        <v>668</v>
      </c>
      <c r="AB103" s="4">
        <v>259270207.88</v>
      </c>
      <c r="AC103" s="4">
        <v>0</v>
      </c>
      <c r="AD103" s="4">
        <v>0</v>
      </c>
      <c r="AE103" s="4">
        <v>145</v>
      </c>
      <c r="AF103" s="4">
        <v>22198308</v>
      </c>
      <c r="AG103" s="4">
        <v>150</v>
      </c>
      <c r="AH103" s="4">
        <v>98588730</v>
      </c>
      <c r="AI103" s="4">
        <v>0</v>
      </c>
      <c r="AJ103" s="4">
        <v>0</v>
      </c>
      <c r="AK103" s="4">
        <v>0</v>
      </c>
      <c r="AL103" s="4">
        <v>0</v>
      </c>
      <c r="AM103" s="4">
        <v>498</v>
      </c>
      <c r="AN103" s="4">
        <v>75574596.799999997</v>
      </c>
      <c r="AO103" s="4">
        <v>17736</v>
      </c>
      <c r="AP103" s="4">
        <v>3150161558.3600001</v>
      </c>
      <c r="AQ103" s="4">
        <v>12536</v>
      </c>
      <c r="AR103" s="4">
        <v>2042516015.8199999</v>
      </c>
      <c r="AS103" s="4">
        <v>213</v>
      </c>
      <c r="AT103" s="4">
        <v>20777000</v>
      </c>
      <c r="AU103" s="4">
        <v>13</v>
      </c>
      <c r="AV103" s="4">
        <v>11036826</v>
      </c>
      <c r="AW103" s="4">
        <v>248</v>
      </c>
      <c r="AX103" s="4">
        <v>326405103</v>
      </c>
      <c r="AY103" s="4">
        <v>481</v>
      </c>
      <c r="AZ103" s="4">
        <v>170673390</v>
      </c>
      <c r="BA103" s="4">
        <v>942</v>
      </c>
      <c r="BB103" s="4">
        <v>545960997.25</v>
      </c>
      <c r="BC103" s="4">
        <v>1897</v>
      </c>
      <c r="BD103" s="4">
        <v>1074853316.25</v>
      </c>
      <c r="BE103" s="4">
        <v>19633</v>
      </c>
      <c r="BF103" s="4">
        <v>4225014874.6100001</v>
      </c>
    </row>
    <row r="104" spans="1:58" s="2" customFormat="1" ht="15.75" x14ac:dyDescent="0.25">
      <c r="A104" s="2" t="s">
        <v>55</v>
      </c>
      <c r="B104" s="2" t="s">
        <v>59</v>
      </c>
      <c r="C104" s="1">
        <v>1</v>
      </c>
      <c r="D104" s="1" t="s">
        <v>2</v>
      </c>
      <c r="E104" s="1">
        <v>2859</v>
      </c>
      <c r="F104" s="1">
        <v>643800500</v>
      </c>
      <c r="G104" s="1">
        <v>937</v>
      </c>
      <c r="H104" s="1">
        <v>144407000</v>
      </c>
      <c r="I104" s="1">
        <v>699</v>
      </c>
      <c r="J104" s="1">
        <v>109226000</v>
      </c>
      <c r="K104" s="1">
        <v>11</v>
      </c>
      <c r="L104" s="1">
        <v>4270500</v>
      </c>
      <c r="M104" s="1">
        <v>0</v>
      </c>
      <c r="N104" s="1">
        <v>0</v>
      </c>
      <c r="O104" s="1">
        <v>3807</v>
      </c>
      <c r="P104" s="1">
        <v>792478000</v>
      </c>
      <c r="Q104" s="1">
        <v>201</v>
      </c>
      <c r="R104" s="1">
        <v>353606090.5</v>
      </c>
      <c r="S104" s="1">
        <v>21</v>
      </c>
      <c r="T104" s="1">
        <v>325380217.75</v>
      </c>
      <c r="U104" s="1">
        <v>0</v>
      </c>
      <c r="V104" s="1">
        <v>0</v>
      </c>
      <c r="W104" s="1">
        <v>2</v>
      </c>
      <c r="X104" s="1">
        <v>1265000</v>
      </c>
      <c r="Y104" s="1">
        <v>0</v>
      </c>
      <c r="Z104" s="1">
        <v>0</v>
      </c>
      <c r="AA104" s="1">
        <v>224</v>
      </c>
      <c r="AB104" s="1">
        <v>680251308.25</v>
      </c>
      <c r="AC104" s="1">
        <v>0</v>
      </c>
      <c r="AD104" s="1">
        <v>0</v>
      </c>
      <c r="AE104" s="1">
        <v>57</v>
      </c>
      <c r="AF104" s="1">
        <v>13613418.73</v>
      </c>
      <c r="AG104" s="1">
        <v>20</v>
      </c>
      <c r="AH104" s="1">
        <v>18342000</v>
      </c>
      <c r="AI104" s="1">
        <v>0</v>
      </c>
      <c r="AJ104" s="1">
        <v>0</v>
      </c>
      <c r="AK104" s="1">
        <v>0</v>
      </c>
      <c r="AL104" s="1">
        <v>0</v>
      </c>
      <c r="AM104" s="1">
        <v>0</v>
      </c>
      <c r="AN104" s="1">
        <v>0</v>
      </c>
      <c r="AO104" s="1">
        <v>4108</v>
      </c>
      <c r="AP104" s="1">
        <v>1504684726.98</v>
      </c>
      <c r="AQ104" s="1">
        <v>2485</v>
      </c>
      <c r="AR104" s="1">
        <v>480551300</v>
      </c>
      <c r="AS104" s="1">
        <v>0</v>
      </c>
      <c r="AT104" s="1">
        <v>0</v>
      </c>
      <c r="AU104" s="1">
        <v>33</v>
      </c>
      <c r="AV104" s="1">
        <v>50005888</v>
      </c>
      <c r="AW104" s="1">
        <v>80</v>
      </c>
      <c r="AX104" s="1">
        <v>204604392</v>
      </c>
      <c r="AY104" s="1">
        <v>320</v>
      </c>
      <c r="AZ104" s="1">
        <v>112275369</v>
      </c>
      <c r="BA104" s="1">
        <v>308</v>
      </c>
      <c r="BB104" s="1">
        <v>348237499</v>
      </c>
      <c r="BC104" s="1">
        <v>741</v>
      </c>
      <c r="BD104" s="1">
        <v>715123148</v>
      </c>
      <c r="BE104" s="1">
        <v>4849</v>
      </c>
      <c r="BF104" s="1">
        <v>2219807874.98</v>
      </c>
    </row>
    <row r="105" spans="1:58" s="2" customFormat="1" ht="15.75" x14ac:dyDescent="0.25">
      <c r="A105" s="2" t="s">
        <v>55</v>
      </c>
      <c r="B105" s="2" t="s">
        <v>59</v>
      </c>
      <c r="C105" s="1">
        <v>2</v>
      </c>
      <c r="D105" s="1" t="s">
        <v>3</v>
      </c>
      <c r="E105" s="1">
        <v>25</v>
      </c>
      <c r="F105" s="1">
        <v>2847876.27</v>
      </c>
      <c r="G105" s="1">
        <v>7245</v>
      </c>
      <c r="H105" s="1">
        <v>1533243959.48</v>
      </c>
      <c r="I105" s="1">
        <v>4365</v>
      </c>
      <c r="J105" s="1">
        <v>864775159.48000002</v>
      </c>
      <c r="K105" s="1">
        <v>0</v>
      </c>
      <c r="L105" s="1">
        <v>0</v>
      </c>
      <c r="M105" s="1">
        <v>29</v>
      </c>
      <c r="N105" s="1">
        <v>6491000</v>
      </c>
      <c r="O105" s="1">
        <v>7299</v>
      </c>
      <c r="P105" s="1">
        <v>1542582835.75</v>
      </c>
      <c r="Q105" s="1">
        <v>499</v>
      </c>
      <c r="R105" s="1">
        <v>243273168.34999999</v>
      </c>
      <c r="S105" s="1">
        <v>21</v>
      </c>
      <c r="T105" s="1">
        <v>547817817.62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520</v>
      </c>
      <c r="AB105" s="1">
        <v>791090985.97000003</v>
      </c>
      <c r="AC105" s="1">
        <v>0</v>
      </c>
      <c r="AD105" s="1">
        <v>0</v>
      </c>
      <c r="AE105" s="1">
        <v>30</v>
      </c>
      <c r="AF105" s="1">
        <v>5298963</v>
      </c>
      <c r="AG105" s="1">
        <v>13</v>
      </c>
      <c r="AH105" s="1">
        <v>11661624</v>
      </c>
      <c r="AI105" s="1">
        <v>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7862</v>
      </c>
      <c r="AP105" s="1">
        <v>2350634408.7199998</v>
      </c>
      <c r="AQ105" s="1">
        <v>6560</v>
      </c>
      <c r="AR105" s="1">
        <v>1321561036.75</v>
      </c>
      <c r="AS105" s="1">
        <v>0</v>
      </c>
      <c r="AT105" s="1">
        <v>0</v>
      </c>
      <c r="AU105" s="1">
        <v>6</v>
      </c>
      <c r="AV105" s="1">
        <v>3794661</v>
      </c>
      <c r="AW105" s="1">
        <v>40</v>
      </c>
      <c r="AX105" s="1">
        <v>105104085</v>
      </c>
      <c r="AY105" s="1">
        <v>372</v>
      </c>
      <c r="AZ105" s="1">
        <v>223648000</v>
      </c>
      <c r="BA105" s="1">
        <v>299</v>
      </c>
      <c r="BB105" s="1">
        <v>274969574.75</v>
      </c>
      <c r="BC105" s="1">
        <v>717</v>
      </c>
      <c r="BD105" s="1">
        <v>607516320.75</v>
      </c>
      <c r="BE105" s="1">
        <v>8579</v>
      </c>
      <c r="BF105" s="1">
        <v>2958150729.4699998</v>
      </c>
    </row>
    <row r="106" spans="1:58" s="2" customFormat="1" ht="15.75" x14ac:dyDescent="0.25">
      <c r="A106" s="2" t="s">
        <v>55</v>
      </c>
      <c r="B106" s="2" t="s">
        <v>59</v>
      </c>
      <c r="C106" s="1">
        <v>3</v>
      </c>
      <c r="D106" s="1" t="s">
        <v>4</v>
      </c>
      <c r="E106" s="1">
        <v>5</v>
      </c>
      <c r="F106" s="1">
        <v>2045117</v>
      </c>
      <c r="G106" s="1">
        <v>566</v>
      </c>
      <c r="H106" s="1">
        <v>181966000</v>
      </c>
      <c r="I106" s="1">
        <v>1</v>
      </c>
      <c r="J106" s="1">
        <v>500</v>
      </c>
      <c r="K106" s="1">
        <v>69</v>
      </c>
      <c r="L106" s="1">
        <v>15425500</v>
      </c>
      <c r="M106" s="1">
        <v>3</v>
      </c>
      <c r="N106" s="1">
        <v>7230470</v>
      </c>
      <c r="O106" s="1">
        <v>643</v>
      </c>
      <c r="P106" s="1">
        <v>206667087</v>
      </c>
      <c r="Q106" s="1">
        <v>108</v>
      </c>
      <c r="R106" s="1">
        <v>181968256</v>
      </c>
      <c r="S106" s="1">
        <v>1</v>
      </c>
      <c r="T106" s="1">
        <v>29500000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109</v>
      </c>
      <c r="AB106" s="1">
        <v>211468256</v>
      </c>
      <c r="AC106" s="1">
        <v>0</v>
      </c>
      <c r="AD106" s="1">
        <v>0</v>
      </c>
      <c r="AE106" s="1">
        <v>29</v>
      </c>
      <c r="AF106" s="1">
        <v>12987527</v>
      </c>
      <c r="AG106" s="1">
        <v>5</v>
      </c>
      <c r="AH106" s="1">
        <v>3672000</v>
      </c>
      <c r="AI106" s="1">
        <v>0</v>
      </c>
      <c r="AJ106" s="1">
        <v>0</v>
      </c>
      <c r="AK106" s="1">
        <v>0</v>
      </c>
      <c r="AL106" s="1">
        <v>0</v>
      </c>
      <c r="AM106" s="1">
        <v>294</v>
      </c>
      <c r="AN106" s="1">
        <v>75835166</v>
      </c>
      <c r="AO106" s="1">
        <v>1080</v>
      </c>
      <c r="AP106" s="1">
        <v>510630036</v>
      </c>
      <c r="AQ106" s="1">
        <v>621</v>
      </c>
      <c r="AR106" s="1">
        <v>172169021</v>
      </c>
      <c r="AS106" s="1">
        <v>0</v>
      </c>
      <c r="AT106" s="1">
        <v>0</v>
      </c>
      <c r="AU106" s="1">
        <v>4</v>
      </c>
      <c r="AV106" s="1">
        <v>3932786</v>
      </c>
      <c r="AW106" s="1">
        <v>11</v>
      </c>
      <c r="AX106" s="1">
        <v>35380000</v>
      </c>
      <c r="AY106" s="1">
        <v>21</v>
      </c>
      <c r="AZ106" s="1">
        <v>11169000</v>
      </c>
      <c r="BA106" s="1">
        <v>172</v>
      </c>
      <c r="BB106" s="1">
        <v>97079180</v>
      </c>
      <c r="BC106" s="1">
        <v>208</v>
      </c>
      <c r="BD106" s="1">
        <v>147560966</v>
      </c>
      <c r="BE106" s="1">
        <v>1288</v>
      </c>
      <c r="BF106" s="1">
        <v>658191002</v>
      </c>
    </row>
    <row r="107" spans="1:58" s="2" customFormat="1" ht="15.75" x14ac:dyDescent="0.25">
      <c r="A107" s="2" t="s">
        <v>55</v>
      </c>
      <c r="B107" s="2" t="s">
        <v>59</v>
      </c>
      <c r="C107" s="1">
        <v>4</v>
      </c>
      <c r="D107" s="1" t="s">
        <v>5</v>
      </c>
      <c r="E107" s="1">
        <v>19746</v>
      </c>
      <c r="F107" s="1">
        <v>3821840618.4299998</v>
      </c>
      <c r="G107" s="1">
        <v>55</v>
      </c>
      <c r="H107" s="1">
        <v>14959000</v>
      </c>
      <c r="I107" s="1">
        <v>43</v>
      </c>
      <c r="J107" s="1">
        <v>3719000</v>
      </c>
      <c r="K107" s="1">
        <v>0</v>
      </c>
      <c r="L107" s="1">
        <v>0</v>
      </c>
      <c r="M107" s="1">
        <v>9</v>
      </c>
      <c r="N107" s="1">
        <v>13809000</v>
      </c>
      <c r="O107" s="1">
        <v>19810</v>
      </c>
      <c r="P107" s="1">
        <v>3850608618.4299998</v>
      </c>
      <c r="Q107" s="1">
        <v>488</v>
      </c>
      <c r="R107" s="1">
        <v>453291227</v>
      </c>
      <c r="S107" s="1">
        <v>33</v>
      </c>
      <c r="T107" s="1">
        <v>264456963.97999999</v>
      </c>
      <c r="U107" s="1">
        <v>1</v>
      </c>
      <c r="V107" s="1">
        <v>7000000</v>
      </c>
      <c r="W107" s="1">
        <v>0</v>
      </c>
      <c r="X107" s="1">
        <v>0</v>
      </c>
      <c r="Y107" s="1">
        <v>1</v>
      </c>
      <c r="Z107" s="1">
        <v>1</v>
      </c>
      <c r="AA107" s="1">
        <v>523</v>
      </c>
      <c r="AB107" s="1">
        <v>724748191.98000002</v>
      </c>
      <c r="AC107" s="1">
        <v>0</v>
      </c>
      <c r="AD107" s="1">
        <v>0</v>
      </c>
      <c r="AE107" s="1">
        <v>91</v>
      </c>
      <c r="AF107" s="1">
        <v>15815705</v>
      </c>
      <c r="AG107" s="1">
        <v>23</v>
      </c>
      <c r="AH107" s="1">
        <v>21738550</v>
      </c>
      <c r="AI107" s="1">
        <v>0</v>
      </c>
      <c r="AJ107" s="1">
        <v>0</v>
      </c>
      <c r="AK107" s="1">
        <v>0</v>
      </c>
      <c r="AL107" s="1">
        <v>0</v>
      </c>
      <c r="AM107" s="1">
        <v>2</v>
      </c>
      <c r="AN107" s="1">
        <v>100000</v>
      </c>
      <c r="AO107" s="1">
        <v>20449</v>
      </c>
      <c r="AP107" s="1">
        <v>4613011065.4099998</v>
      </c>
      <c r="AQ107" s="1">
        <v>8471</v>
      </c>
      <c r="AR107" s="1">
        <v>1685256279.3599999</v>
      </c>
      <c r="AS107" s="1">
        <v>5</v>
      </c>
      <c r="AT107" s="1">
        <v>330000</v>
      </c>
      <c r="AU107" s="1">
        <v>14</v>
      </c>
      <c r="AV107" s="1">
        <v>25799082</v>
      </c>
      <c r="AW107" s="1">
        <v>72</v>
      </c>
      <c r="AX107" s="1">
        <v>153414821</v>
      </c>
      <c r="AY107" s="1">
        <v>332</v>
      </c>
      <c r="AZ107" s="1">
        <v>211391448</v>
      </c>
      <c r="BA107" s="1">
        <v>235</v>
      </c>
      <c r="BB107" s="1">
        <v>213340364.66999999</v>
      </c>
      <c r="BC107" s="1">
        <v>658</v>
      </c>
      <c r="BD107" s="1">
        <v>604275715.66999996</v>
      </c>
      <c r="BE107" s="1">
        <v>21107</v>
      </c>
      <c r="BF107" s="1">
        <v>5217286781.0799999</v>
      </c>
    </row>
    <row r="108" spans="1:58" s="2" customFormat="1" ht="15.75" x14ac:dyDescent="0.25">
      <c r="A108" s="2" t="s">
        <v>55</v>
      </c>
      <c r="B108" s="2" t="s">
        <v>59</v>
      </c>
      <c r="C108" s="1">
        <v>5</v>
      </c>
      <c r="D108" s="1" t="s">
        <v>6</v>
      </c>
      <c r="E108" s="1">
        <v>6</v>
      </c>
      <c r="F108" s="1">
        <v>478273.39</v>
      </c>
      <c r="G108" s="1">
        <v>3210</v>
      </c>
      <c r="H108" s="1">
        <v>491212704.88999999</v>
      </c>
      <c r="I108" s="1">
        <v>0</v>
      </c>
      <c r="J108" s="1">
        <v>0</v>
      </c>
      <c r="K108" s="1">
        <v>0</v>
      </c>
      <c r="L108" s="1">
        <v>0</v>
      </c>
      <c r="M108" s="1">
        <v>1</v>
      </c>
      <c r="N108" s="1">
        <v>2951.67</v>
      </c>
      <c r="O108" s="1">
        <v>3217</v>
      </c>
      <c r="P108" s="1">
        <v>491693929.94999999</v>
      </c>
      <c r="Q108" s="1">
        <v>27</v>
      </c>
      <c r="R108" s="1">
        <v>42354159.259999998</v>
      </c>
      <c r="S108" s="1">
        <v>3</v>
      </c>
      <c r="T108" s="1">
        <v>25170000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30</v>
      </c>
      <c r="AB108" s="1">
        <v>67524159.260000005</v>
      </c>
      <c r="AC108" s="1">
        <v>0</v>
      </c>
      <c r="AD108" s="1">
        <v>0</v>
      </c>
      <c r="AE108" s="1">
        <v>16</v>
      </c>
      <c r="AF108" s="1">
        <v>2681583.7000000002</v>
      </c>
      <c r="AG108" s="1">
        <v>5</v>
      </c>
      <c r="AH108" s="1">
        <v>1949782.01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3268</v>
      </c>
      <c r="AP108" s="1">
        <v>563849454.91999996</v>
      </c>
      <c r="AQ108" s="1">
        <v>2028</v>
      </c>
      <c r="AR108" s="1">
        <v>314016207.56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273</v>
      </c>
      <c r="AZ108" s="1">
        <v>162306638.84999999</v>
      </c>
      <c r="BA108" s="1">
        <v>121</v>
      </c>
      <c r="BB108" s="1">
        <v>12023467</v>
      </c>
      <c r="BC108" s="1">
        <v>394</v>
      </c>
      <c r="BD108" s="1">
        <v>174330105.84999999</v>
      </c>
      <c r="BE108" s="1">
        <v>3662</v>
      </c>
      <c r="BF108" s="1">
        <v>738179560.76999998</v>
      </c>
    </row>
    <row r="109" spans="1:58" s="2" customFormat="1" ht="15.75" x14ac:dyDescent="0.25">
      <c r="A109" s="2" t="s">
        <v>55</v>
      </c>
      <c r="B109" s="2" t="s">
        <v>59</v>
      </c>
      <c r="C109" s="1">
        <v>6</v>
      </c>
      <c r="D109" s="1" t="s">
        <v>7</v>
      </c>
      <c r="E109" s="1">
        <v>62561</v>
      </c>
      <c r="F109" s="1">
        <v>7630064262</v>
      </c>
      <c r="G109" s="1">
        <v>195</v>
      </c>
      <c r="H109" s="1">
        <v>118135000</v>
      </c>
      <c r="I109" s="1">
        <v>2180</v>
      </c>
      <c r="J109" s="1">
        <v>385626900</v>
      </c>
      <c r="K109" s="1">
        <v>0</v>
      </c>
      <c r="L109" s="1">
        <v>0</v>
      </c>
      <c r="M109" s="1">
        <v>25</v>
      </c>
      <c r="N109" s="1">
        <v>634153684</v>
      </c>
      <c r="O109" s="1">
        <v>62781</v>
      </c>
      <c r="P109" s="1">
        <v>8382352946</v>
      </c>
      <c r="Q109" s="1">
        <v>5246</v>
      </c>
      <c r="R109" s="1">
        <v>2433486298</v>
      </c>
      <c r="S109" s="1">
        <v>742</v>
      </c>
      <c r="T109" s="1">
        <v>1097835122</v>
      </c>
      <c r="U109" s="1">
        <v>11</v>
      </c>
      <c r="V109" s="1">
        <v>1117940000</v>
      </c>
      <c r="W109" s="1">
        <v>0</v>
      </c>
      <c r="X109" s="1">
        <v>0</v>
      </c>
      <c r="Y109" s="1">
        <v>0</v>
      </c>
      <c r="Z109" s="1">
        <v>0</v>
      </c>
      <c r="AA109" s="1">
        <v>5999</v>
      </c>
      <c r="AB109" s="1">
        <v>4649261420</v>
      </c>
      <c r="AC109" s="1">
        <v>0</v>
      </c>
      <c r="AD109" s="1">
        <v>0</v>
      </c>
      <c r="AE109" s="1">
        <v>187</v>
      </c>
      <c r="AF109" s="1">
        <v>34345400</v>
      </c>
      <c r="AG109" s="1">
        <v>23</v>
      </c>
      <c r="AH109" s="1">
        <v>18876900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68990</v>
      </c>
      <c r="AP109" s="1">
        <v>13084836666</v>
      </c>
      <c r="AQ109" s="1">
        <v>59855</v>
      </c>
      <c r="AR109" s="1">
        <v>6168425061</v>
      </c>
      <c r="AS109" s="1">
        <v>18610</v>
      </c>
      <c r="AT109" s="1">
        <v>2056608200</v>
      </c>
      <c r="AU109" s="1">
        <v>36</v>
      </c>
      <c r="AV109" s="1">
        <v>59775031</v>
      </c>
      <c r="AW109" s="1">
        <v>342</v>
      </c>
      <c r="AX109" s="1">
        <v>795547180</v>
      </c>
      <c r="AY109" s="1">
        <v>3842</v>
      </c>
      <c r="AZ109" s="1">
        <v>8182110448</v>
      </c>
      <c r="BA109" s="1">
        <v>9</v>
      </c>
      <c r="BB109" s="1">
        <v>438449772</v>
      </c>
      <c r="BC109" s="1">
        <v>22839</v>
      </c>
      <c r="BD109" s="1">
        <v>11532490631</v>
      </c>
      <c r="BE109" s="1">
        <v>91829</v>
      </c>
      <c r="BF109" s="1">
        <v>24617327297</v>
      </c>
    </row>
    <row r="110" spans="1:58" s="2" customFormat="1" ht="15.75" x14ac:dyDescent="0.25">
      <c r="A110" s="2" t="s">
        <v>55</v>
      </c>
      <c r="B110" s="2" t="s">
        <v>59</v>
      </c>
      <c r="C110" s="1">
        <v>7</v>
      </c>
      <c r="D110" s="1" t="s">
        <v>8</v>
      </c>
      <c r="E110" s="1">
        <v>19309</v>
      </c>
      <c r="F110" s="1">
        <v>2901021788</v>
      </c>
      <c r="G110" s="1">
        <v>7717</v>
      </c>
      <c r="H110" s="1">
        <v>1215154462</v>
      </c>
      <c r="I110" s="1">
        <v>2324</v>
      </c>
      <c r="J110" s="1">
        <v>362703271.63999999</v>
      </c>
      <c r="K110" s="1">
        <v>224</v>
      </c>
      <c r="L110" s="1">
        <v>39043500</v>
      </c>
      <c r="M110" s="1">
        <v>92</v>
      </c>
      <c r="N110" s="1">
        <v>108990361</v>
      </c>
      <c r="O110" s="1">
        <v>27342</v>
      </c>
      <c r="P110" s="1">
        <v>4264210111</v>
      </c>
      <c r="Q110" s="1">
        <v>5737</v>
      </c>
      <c r="R110" s="1">
        <v>778697258.89999998</v>
      </c>
      <c r="S110" s="1">
        <v>14</v>
      </c>
      <c r="T110" s="1">
        <v>25402726</v>
      </c>
      <c r="U110" s="1">
        <v>1</v>
      </c>
      <c r="V110" s="1">
        <v>10000000</v>
      </c>
      <c r="W110" s="1">
        <v>0</v>
      </c>
      <c r="X110" s="1">
        <v>0</v>
      </c>
      <c r="Y110" s="1">
        <v>0</v>
      </c>
      <c r="Z110" s="1">
        <v>0</v>
      </c>
      <c r="AA110" s="1">
        <v>5752</v>
      </c>
      <c r="AB110" s="1">
        <v>814099984.89999998</v>
      </c>
      <c r="AC110" s="1">
        <v>0</v>
      </c>
      <c r="AD110" s="1">
        <v>0</v>
      </c>
      <c r="AE110" s="1">
        <v>114</v>
      </c>
      <c r="AF110" s="1">
        <v>9892042</v>
      </c>
      <c r="AG110" s="1">
        <v>60</v>
      </c>
      <c r="AH110" s="1">
        <v>48373500</v>
      </c>
      <c r="AI110" s="1">
        <v>0</v>
      </c>
      <c r="AJ110" s="1">
        <v>0</v>
      </c>
      <c r="AK110" s="1">
        <v>0</v>
      </c>
      <c r="AL110" s="1">
        <v>0</v>
      </c>
      <c r="AM110" s="1">
        <v>22</v>
      </c>
      <c r="AN110" s="1">
        <v>830300</v>
      </c>
      <c r="AO110" s="1">
        <v>33290</v>
      </c>
      <c r="AP110" s="1">
        <v>5137405937.8999996</v>
      </c>
      <c r="AQ110" s="1">
        <v>21920</v>
      </c>
      <c r="AR110" s="1">
        <v>2688954068</v>
      </c>
      <c r="AS110" s="1">
        <v>21</v>
      </c>
      <c r="AT110" s="1">
        <v>2685500</v>
      </c>
      <c r="AU110" s="1">
        <v>19</v>
      </c>
      <c r="AV110" s="1">
        <v>19815242</v>
      </c>
      <c r="AW110" s="1">
        <v>80</v>
      </c>
      <c r="AX110" s="1">
        <v>128809600</v>
      </c>
      <c r="AY110" s="1">
        <v>354</v>
      </c>
      <c r="AZ110" s="1">
        <v>114056325</v>
      </c>
      <c r="BA110" s="1">
        <v>2784</v>
      </c>
      <c r="BB110" s="1">
        <v>373213813</v>
      </c>
      <c r="BC110" s="1">
        <v>3258</v>
      </c>
      <c r="BD110" s="1">
        <v>638580480</v>
      </c>
      <c r="BE110" s="1">
        <v>36548</v>
      </c>
      <c r="BF110" s="1">
        <v>5775986417.8999996</v>
      </c>
    </row>
    <row r="111" spans="1:58" s="2" customFormat="1" ht="15.75" x14ac:dyDescent="0.25">
      <c r="A111" s="2" t="s">
        <v>55</v>
      </c>
      <c r="B111" s="2" t="s">
        <v>59</v>
      </c>
      <c r="C111" s="1">
        <v>8</v>
      </c>
      <c r="D111" s="1" t="s">
        <v>9</v>
      </c>
      <c r="E111" s="1">
        <v>2858</v>
      </c>
      <c r="F111" s="1">
        <v>504868388</v>
      </c>
      <c r="G111" s="1">
        <v>228</v>
      </c>
      <c r="H111" s="1">
        <v>40747000</v>
      </c>
      <c r="I111" s="1">
        <v>227</v>
      </c>
      <c r="J111" s="1">
        <v>40587000</v>
      </c>
      <c r="K111" s="1">
        <v>244</v>
      </c>
      <c r="L111" s="1">
        <v>35976000</v>
      </c>
      <c r="M111" s="1">
        <v>270</v>
      </c>
      <c r="N111" s="1">
        <v>45189500</v>
      </c>
      <c r="O111" s="1">
        <v>3600</v>
      </c>
      <c r="P111" s="1">
        <v>626780888</v>
      </c>
      <c r="Q111" s="1">
        <v>188</v>
      </c>
      <c r="R111" s="1">
        <v>244960435.40000001</v>
      </c>
      <c r="S111" s="1">
        <v>24</v>
      </c>
      <c r="T111" s="1">
        <v>95250000</v>
      </c>
      <c r="U111" s="1">
        <v>1</v>
      </c>
      <c r="V111" s="1">
        <v>4000000</v>
      </c>
      <c r="W111" s="1">
        <v>0</v>
      </c>
      <c r="X111" s="1">
        <v>0</v>
      </c>
      <c r="Y111" s="1">
        <v>0</v>
      </c>
      <c r="Z111" s="1">
        <v>0</v>
      </c>
      <c r="AA111" s="1">
        <v>213</v>
      </c>
      <c r="AB111" s="1">
        <v>344210435.39999998</v>
      </c>
      <c r="AC111" s="1">
        <v>0</v>
      </c>
      <c r="AD111" s="1">
        <v>0</v>
      </c>
      <c r="AE111" s="1">
        <v>25</v>
      </c>
      <c r="AF111" s="1">
        <v>6816152</v>
      </c>
      <c r="AG111" s="1">
        <v>9</v>
      </c>
      <c r="AH111" s="1">
        <v>8941727.2899999991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3847</v>
      </c>
      <c r="AP111" s="1">
        <v>986749202.69000006</v>
      </c>
      <c r="AQ111" s="1">
        <v>3413</v>
      </c>
      <c r="AR111" s="1">
        <v>585758326</v>
      </c>
      <c r="AS111" s="1">
        <v>2</v>
      </c>
      <c r="AT111" s="1">
        <v>1600000</v>
      </c>
      <c r="AU111" s="1">
        <v>11</v>
      </c>
      <c r="AV111" s="1">
        <v>21157816.899999999</v>
      </c>
      <c r="AW111" s="1">
        <v>47</v>
      </c>
      <c r="AX111" s="1">
        <v>131649984</v>
      </c>
      <c r="AY111" s="1">
        <v>49</v>
      </c>
      <c r="AZ111" s="1">
        <v>14731340</v>
      </c>
      <c r="BA111" s="1">
        <v>258</v>
      </c>
      <c r="BB111" s="1">
        <v>149501645</v>
      </c>
      <c r="BC111" s="1">
        <v>367</v>
      </c>
      <c r="BD111" s="1">
        <v>318640785.89999998</v>
      </c>
      <c r="BE111" s="1">
        <v>4214</v>
      </c>
      <c r="BF111" s="1">
        <v>1305389988.5899999</v>
      </c>
    </row>
    <row r="112" spans="1:58" s="2" customFormat="1" ht="15.75" x14ac:dyDescent="0.25">
      <c r="A112" s="2" t="s">
        <v>55</v>
      </c>
      <c r="B112" s="2" t="s">
        <v>59</v>
      </c>
      <c r="C112" s="1">
        <v>9</v>
      </c>
      <c r="D112" s="1" t="s">
        <v>10</v>
      </c>
      <c r="E112" s="1">
        <v>1385</v>
      </c>
      <c r="F112" s="1">
        <v>192939401</v>
      </c>
      <c r="G112" s="1">
        <v>6530</v>
      </c>
      <c r="H112" s="1">
        <v>1168388022</v>
      </c>
      <c r="I112" s="1">
        <v>5725</v>
      </c>
      <c r="J112" s="1">
        <v>1050076551.9</v>
      </c>
      <c r="K112" s="1">
        <v>359</v>
      </c>
      <c r="L112" s="1">
        <v>53379300</v>
      </c>
      <c r="M112" s="1">
        <v>907</v>
      </c>
      <c r="N112" s="1">
        <v>193011559.21000001</v>
      </c>
      <c r="O112" s="1">
        <v>9181</v>
      </c>
      <c r="P112" s="1">
        <v>1607718282.21</v>
      </c>
      <c r="Q112" s="1">
        <v>601</v>
      </c>
      <c r="R112" s="1">
        <v>755282392.98000002</v>
      </c>
      <c r="S112" s="1">
        <v>17</v>
      </c>
      <c r="T112" s="1">
        <v>310113414.49000001</v>
      </c>
      <c r="U112" s="1">
        <v>5</v>
      </c>
      <c r="V112" s="1">
        <v>109065000</v>
      </c>
      <c r="W112" s="1">
        <v>0</v>
      </c>
      <c r="X112" s="1">
        <v>0</v>
      </c>
      <c r="Y112" s="1">
        <v>0</v>
      </c>
      <c r="Z112" s="1">
        <v>0</v>
      </c>
      <c r="AA112" s="1">
        <v>623</v>
      </c>
      <c r="AB112" s="1">
        <v>1174460807.47</v>
      </c>
      <c r="AC112" s="1">
        <v>0</v>
      </c>
      <c r="AD112" s="1">
        <v>0</v>
      </c>
      <c r="AE112" s="1">
        <v>60</v>
      </c>
      <c r="AF112" s="1">
        <v>11794856</v>
      </c>
      <c r="AG112" s="1">
        <v>7</v>
      </c>
      <c r="AH112" s="1">
        <v>8186918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9871</v>
      </c>
      <c r="AP112" s="1">
        <v>2802160863.6799998</v>
      </c>
      <c r="AQ112" s="1">
        <v>9199</v>
      </c>
      <c r="AR112" s="1">
        <v>1599662874.3099999</v>
      </c>
      <c r="AS112" s="1">
        <v>9</v>
      </c>
      <c r="AT112" s="1">
        <v>1565000</v>
      </c>
      <c r="AU112" s="1">
        <v>43</v>
      </c>
      <c r="AV112" s="1">
        <v>29464791.859999999</v>
      </c>
      <c r="AW112" s="1">
        <v>66</v>
      </c>
      <c r="AX112" s="1">
        <v>96937330</v>
      </c>
      <c r="AY112" s="1">
        <v>348</v>
      </c>
      <c r="AZ112" s="1">
        <v>263776059.13999999</v>
      </c>
      <c r="BA112" s="1">
        <v>56</v>
      </c>
      <c r="BB112" s="1">
        <v>66034392.229999997</v>
      </c>
      <c r="BC112" s="1">
        <v>522</v>
      </c>
      <c r="BD112" s="1">
        <v>457777573.23000002</v>
      </c>
      <c r="BE112" s="1">
        <v>10393</v>
      </c>
      <c r="BF112" s="1">
        <v>3259938436.9099998</v>
      </c>
    </row>
    <row r="113" spans="1:58" s="2" customFormat="1" ht="15.75" x14ac:dyDescent="0.25">
      <c r="A113" s="2" t="s">
        <v>55</v>
      </c>
      <c r="B113" s="2" t="s">
        <v>59</v>
      </c>
      <c r="C113" s="1">
        <v>10</v>
      </c>
      <c r="D113" s="1" t="s">
        <v>11</v>
      </c>
      <c r="E113" s="1">
        <v>145</v>
      </c>
      <c r="F113" s="1">
        <v>11798700</v>
      </c>
      <c r="G113" s="1">
        <v>1305</v>
      </c>
      <c r="H113" s="1">
        <v>116785700</v>
      </c>
      <c r="I113" s="1">
        <v>0</v>
      </c>
      <c r="J113" s="1">
        <v>0</v>
      </c>
      <c r="K113" s="1">
        <v>2</v>
      </c>
      <c r="L113" s="1">
        <v>0</v>
      </c>
      <c r="M113" s="1">
        <v>2</v>
      </c>
      <c r="N113" s="1">
        <v>5500000</v>
      </c>
      <c r="O113" s="1">
        <v>1454</v>
      </c>
      <c r="P113" s="1">
        <v>134084400</v>
      </c>
      <c r="Q113" s="1">
        <v>6754</v>
      </c>
      <c r="R113" s="1">
        <v>1170028975</v>
      </c>
      <c r="S113" s="1">
        <v>133</v>
      </c>
      <c r="T113" s="1">
        <v>388723671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6887</v>
      </c>
      <c r="AB113" s="1">
        <v>1558752646</v>
      </c>
      <c r="AC113" s="1">
        <v>0</v>
      </c>
      <c r="AD113" s="1">
        <v>0</v>
      </c>
      <c r="AE113" s="1">
        <v>29</v>
      </c>
      <c r="AF113" s="1">
        <v>4021903.69</v>
      </c>
      <c r="AG113" s="1">
        <v>43</v>
      </c>
      <c r="AH113" s="1">
        <v>42562202</v>
      </c>
      <c r="AI113" s="1">
        <v>0</v>
      </c>
      <c r="AJ113" s="1">
        <v>0</v>
      </c>
      <c r="AK113" s="1">
        <v>0</v>
      </c>
      <c r="AL113" s="1">
        <v>0</v>
      </c>
      <c r="AM113" s="1">
        <v>4176</v>
      </c>
      <c r="AN113" s="1">
        <v>603305518</v>
      </c>
      <c r="AO113" s="1">
        <v>12589</v>
      </c>
      <c r="AP113" s="1">
        <v>2342726669.6900001</v>
      </c>
      <c r="AQ113" s="1">
        <v>4468</v>
      </c>
      <c r="AR113" s="1">
        <v>715782082.75999999</v>
      </c>
      <c r="AS113" s="1">
        <v>0</v>
      </c>
      <c r="AT113" s="1">
        <v>0</v>
      </c>
      <c r="AU113" s="1">
        <v>0</v>
      </c>
      <c r="AV113" s="1">
        <v>0</v>
      </c>
      <c r="AW113" s="1">
        <v>60</v>
      </c>
      <c r="AX113" s="1">
        <v>223600736.84</v>
      </c>
      <c r="AY113" s="1">
        <v>14</v>
      </c>
      <c r="AZ113" s="1">
        <v>3860000</v>
      </c>
      <c r="BA113" s="1">
        <v>384</v>
      </c>
      <c r="BB113" s="1">
        <v>154066779</v>
      </c>
      <c r="BC113" s="1">
        <v>458</v>
      </c>
      <c r="BD113" s="1">
        <v>381527515.83999997</v>
      </c>
      <c r="BE113" s="1">
        <v>13047</v>
      </c>
      <c r="BF113" s="1">
        <v>2724254185.5300002</v>
      </c>
    </row>
    <row r="114" spans="1:58" s="2" customFormat="1" ht="15.75" x14ac:dyDescent="0.25">
      <c r="A114" s="2" t="s">
        <v>55</v>
      </c>
      <c r="B114" s="2" t="s">
        <v>59</v>
      </c>
      <c r="C114" s="1">
        <v>11</v>
      </c>
      <c r="D114" s="1" t="s">
        <v>12</v>
      </c>
      <c r="E114" s="1">
        <v>10075</v>
      </c>
      <c r="F114" s="1">
        <v>1983107667.54</v>
      </c>
      <c r="G114" s="1">
        <v>147</v>
      </c>
      <c r="H114" s="1">
        <v>67261088.099999994</v>
      </c>
      <c r="I114" s="1">
        <v>6</v>
      </c>
      <c r="J114" s="1">
        <v>4611529.95</v>
      </c>
      <c r="K114" s="1">
        <v>0</v>
      </c>
      <c r="L114" s="1">
        <v>0</v>
      </c>
      <c r="M114" s="1">
        <v>13</v>
      </c>
      <c r="N114" s="1">
        <v>314928383.80000001</v>
      </c>
      <c r="O114" s="1">
        <v>10235</v>
      </c>
      <c r="P114" s="1">
        <v>2365297139.4400001</v>
      </c>
      <c r="Q114" s="1">
        <v>434</v>
      </c>
      <c r="R114" s="1">
        <v>1015138253.55</v>
      </c>
      <c r="S114" s="1">
        <v>105</v>
      </c>
      <c r="T114" s="1">
        <v>1265530552.55</v>
      </c>
      <c r="U114" s="1">
        <v>6</v>
      </c>
      <c r="V114" s="1">
        <v>161501285</v>
      </c>
      <c r="W114" s="1">
        <v>0</v>
      </c>
      <c r="X114" s="1">
        <v>0</v>
      </c>
      <c r="Y114" s="1">
        <v>5</v>
      </c>
      <c r="Z114" s="1">
        <v>19510473</v>
      </c>
      <c r="AA114" s="1">
        <v>550</v>
      </c>
      <c r="AB114" s="1">
        <v>2461680564.0999999</v>
      </c>
      <c r="AC114" s="1">
        <v>0</v>
      </c>
      <c r="AD114" s="1">
        <v>0</v>
      </c>
      <c r="AE114" s="1">
        <v>279</v>
      </c>
      <c r="AF114" s="1">
        <v>42437582</v>
      </c>
      <c r="AG114" s="1">
        <v>54</v>
      </c>
      <c r="AH114" s="1">
        <v>66461289.079999998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11118</v>
      </c>
      <c r="AP114" s="1">
        <v>4935876574.6199999</v>
      </c>
      <c r="AQ114" s="1">
        <v>5608</v>
      </c>
      <c r="AR114" s="1">
        <v>990793035.09000003</v>
      </c>
      <c r="AS114" s="1">
        <v>1</v>
      </c>
      <c r="AT114" s="1">
        <v>451000</v>
      </c>
      <c r="AU114" s="1">
        <v>61</v>
      </c>
      <c r="AV114" s="1">
        <v>64535276</v>
      </c>
      <c r="AW114" s="1">
        <v>801</v>
      </c>
      <c r="AX114" s="1">
        <v>1465847878.47</v>
      </c>
      <c r="AY114" s="1">
        <v>1143</v>
      </c>
      <c r="AZ114" s="1">
        <v>309655566</v>
      </c>
      <c r="BA114" s="1">
        <v>12310</v>
      </c>
      <c r="BB114" s="1">
        <v>5161386498.0900002</v>
      </c>
      <c r="BC114" s="1">
        <v>14316</v>
      </c>
      <c r="BD114" s="1">
        <v>7001876218.5600004</v>
      </c>
      <c r="BE114" s="1">
        <v>25434</v>
      </c>
      <c r="BF114" s="1">
        <v>11937752793.18</v>
      </c>
    </row>
    <row r="115" spans="1:58" s="2" customFormat="1" ht="15.75" x14ac:dyDescent="0.25">
      <c r="A115" s="2" t="s">
        <v>55</v>
      </c>
      <c r="B115" s="2" t="s">
        <v>59</v>
      </c>
      <c r="C115" s="1">
        <v>12</v>
      </c>
      <c r="D115" s="1" t="s">
        <v>13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23</v>
      </c>
      <c r="R115" s="1">
        <v>18666603.620000001</v>
      </c>
      <c r="S115" s="1">
        <v>2</v>
      </c>
      <c r="T115" s="1">
        <v>14329254.5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25</v>
      </c>
      <c r="AB115" s="1">
        <v>32995858.120000001</v>
      </c>
      <c r="AC115" s="1">
        <v>0</v>
      </c>
      <c r="AD115" s="1">
        <v>0</v>
      </c>
      <c r="AE115" s="1">
        <v>1</v>
      </c>
      <c r="AF115" s="1">
        <v>234476</v>
      </c>
      <c r="AG115" s="1">
        <v>1</v>
      </c>
      <c r="AH115" s="1">
        <v>2494693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27</v>
      </c>
      <c r="AP115" s="1">
        <v>35725027.119999997</v>
      </c>
      <c r="AQ115" s="1">
        <v>22</v>
      </c>
      <c r="AR115" s="1">
        <v>3050269.46</v>
      </c>
      <c r="AS115" s="1">
        <v>0</v>
      </c>
      <c r="AT115" s="1">
        <v>0</v>
      </c>
      <c r="AU115" s="1">
        <v>5</v>
      </c>
      <c r="AV115" s="1">
        <v>18974137.260000002</v>
      </c>
      <c r="AW115" s="1">
        <v>3</v>
      </c>
      <c r="AX115" s="1">
        <v>16855406.440000001</v>
      </c>
      <c r="AY115" s="1">
        <v>3</v>
      </c>
      <c r="AZ115" s="1">
        <v>913446</v>
      </c>
      <c r="BA115" s="1">
        <v>66</v>
      </c>
      <c r="BB115" s="1">
        <v>97121141.109999999</v>
      </c>
      <c r="BC115" s="1">
        <v>77</v>
      </c>
      <c r="BD115" s="1">
        <v>133864130.81</v>
      </c>
      <c r="BE115" s="1">
        <v>104</v>
      </c>
      <c r="BF115" s="1">
        <v>169589157.93000001</v>
      </c>
    </row>
    <row r="116" spans="1:58" s="5" customFormat="1" ht="15.75" x14ac:dyDescent="0.25">
      <c r="A116" s="5" t="s">
        <v>55</v>
      </c>
      <c r="B116" s="5" t="s">
        <v>59</v>
      </c>
      <c r="C116" s="3"/>
      <c r="D116" s="4" t="s">
        <v>14</v>
      </c>
      <c r="E116" s="4">
        <v>118974</v>
      </c>
      <c r="F116" s="4">
        <v>17694812591.630001</v>
      </c>
      <c r="G116" s="4">
        <v>28135</v>
      </c>
      <c r="H116" s="4">
        <v>5092259936.4700003</v>
      </c>
      <c r="I116" s="4">
        <v>15570</v>
      </c>
      <c r="J116" s="4">
        <v>2821325912.9699998</v>
      </c>
      <c r="K116" s="4">
        <v>909</v>
      </c>
      <c r="L116" s="4">
        <v>148094800</v>
      </c>
      <c r="M116" s="4">
        <v>1351</v>
      </c>
      <c r="N116" s="4">
        <v>1329306909.6800001</v>
      </c>
      <c r="O116" s="4">
        <v>149369</v>
      </c>
      <c r="P116" s="4">
        <v>24264474237.779999</v>
      </c>
      <c r="Q116" s="4">
        <v>20306</v>
      </c>
      <c r="R116" s="4">
        <v>7690753118.5600004</v>
      </c>
      <c r="S116" s="4">
        <v>1116</v>
      </c>
      <c r="T116" s="4">
        <v>4389509739.8900003</v>
      </c>
      <c r="U116" s="4">
        <v>25</v>
      </c>
      <c r="V116" s="4">
        <v>1409506285</v>
      </c>
      <c r="W116" s="4">
        <v>2</v>
      </c>
      <c r="X116" s="4">
        <v>1265000</v>
      </c>
      <c r="Y116" s="4">
        <v>6</v>
      </c>
      <c r="Z116" s="4">
        <v>19510474</v>
      </c>
      <c r="AA116" s="4">
        <v>21455</v>
      </c>
      <c r="AB116" s="4">
        <v>13510544617.450001</v>
      </c>
      <c r="AC116" s="4">
        <v>0</v>
      </c>
      <c r="AD116" s="4">
        <v>0</v>
      </c>
      <c r="AE116" s="4">
        <v>918</v>
      </c>
      <c r="AF116" s="4">
        <v>159939609.12</v>
      </c>
      <c r="AG116" s="4">
        <v>263</v>
      </c>
      <c r="AH116" s="4">
        <v>253261185.38</v>
      </c>
      <c r="AI116" s="4">
        <v>0</v>
      </c>
      <c r="AJ116" s="4">
        <v>0</v>
      </c>
      <c r="AK116" s="4">
        <v>0</v>
      </c>
      <c r="AL116" s="4">
        <v>0</v>
      </c>
      <c r="AM116" s="4">
        <v>4494</v>
      </c>
      <c r="AN116" s="4">
        <v>680070984</v>
      </c>
      <c r="AO116" s="4">
        <v>176499</v>
      </c>
      <c r="AP116" s="4">
        <v>38868290633.730003</v>
      </c>
      <c r="AQ116" s="4">
        <v>124650</v>
      </c>
      <c r="AR116" s="4">
        <v>16725979561.290001</v>
      </c>
      <c r="AS116" s="4">
        <v>18648</v>
      </c>
      <c r="AT116" s="4">
        <v>2063239700</v>
      </c>
      <c r="AU116" s="4">
        <v>232</v>
      </c>
      <c r="AV116" s="4">
        <v>297254712.01999998</v>
      </c>
      <c r="AW116" s="4">
        <v>1602</v>
      </c>
      <c r="AX116" s="4">
        <v>3357751413.75</v>
      </c>
      <c r="AY116" s="4">
        <v>7071</v>
      </c>
      <c r="AZ116" s="4">
        <v>9609893639.9899998</v>
      </c>
      <c r="BA116" s="4">
        <v>17002</v>
      </c>
      <c r="BB116" s="4">
        <v>7385424125.8500004</v>
      </c>
      <c r="BC116" s="4">
        <v>44555</v>
      </c>
      <c r="BD116" s="4">
        <v>22713563591.610001</v>
      </c>
      <c r="BE116" s="4">
        <v>221054</v>
      </c>
      <c r="BF116" s="4">
        <v>61581854225.339996</v>
      </c>
    </row>
    <row r="117" spans="1:58" s="2" customFormat="1" ht="15.75" x14ac:dyDescent="0.25">
      <c r="A117" s="2" t="s">
        <v>55</v>
      </c>
      <c r="B117" s="2" t="s">
        <v>59</v>
      </c>
      <c r="C117" s="1">
        <v>13</v>
      </c>
      <c r="D117" s="1" t="s">
        <v>15</v>
      </c>
      <c r="E117" s="1">
        <v>531</v>
      </c>
      <c r="F117" s="1">
        <v>171777346.18000001</v>
      </c>
      <c r="G117" s="1">
        <v>978</v>
      </c>
      <c r="H117" s="1">
        <v>182807681</v>
      </c>
      <c r="I117" s="1">
        <v>47</v>
      </c>
      <c r="J117" s="1">
        <v>1962000</v>
      </c>
      <c r="K117" s="1">
        <v>0</v>
      </c>
      <c r="L117" s="1">
        <v>0</v>
      </c>
      <c r="M117" s="1">
        <v>9</v>
      </c>
      <c r="N117" s="1">
        <v>334317649.13999999</v>
      </c>
      <c r="O117" s="1">
        <v>1518</v>
      </c>
      <c r="P117" s="1">
        <v>688902676.32000005</v>
      </c>
      <c r="Q117" s="1">
        <v>155</v>
      </c>
      <c r="R117" s="1">
        <v>697224058.91999996</v>
      </c>
      <c r="S117" s="1">
        <v>67</v>
      </c>
      <c r="T117" s="1">
        <v>1508972409.1500001</v>
      </c>
      <c r="U117" s="1">
        <v>21</v>
      </c>
      <c r="V117" s="1">
        <v>817087823.61000001</v>
      </c>
      <c r="W117" s="1">
        <v>0</v>
      </c>
      <c r="X117" s="1">
        <v>0</v>
      </c>
      <c r="Y117" s="1">
        <v>0</v>
      </c>
      <c r="Z117" s="1">
        <v>0</v>
      </c>
      <c r="AA117" s="1">
        <v>243</v>
      </c>
      <c r="AB117" s="1">
        <v>3023284291.6799998</v>
      </c>
      <c r="AC117" s="1">
        <v>0</v>
      </c>
      <c r="AD117" s="1">
        <v>0</v>
      </c>
      <c r="AE117" s="1">
        <v>1</v>
      </c>
      <c r="AF117" s="1">
        <v>1925000</v>
      </c>
      <c r="AG117" s="1">
        <v>22</v>
      </c>
      <c r="AH117" s="1">
        <v>10239765</v>
      </c>
      <c r="AI117" s="1">
        <v>0</v>
      </c>
      <c r="AJ117" s="1">
        <v>0</v>
      </c>
      <c r="AK117" s="1">
        <v>0</v>
      </c>
      <c r="AL117" s="1">
        <v>0</v>
      </c>
      <c r="AM117" s="1">
        <v>20</v>
      </c>
      <c r="AN117" s="1">
        <v>880000</v>
      </c>
      <c r="AO117" s="1">
        <v>1804</v>
      </c>
      <c r="AP117" s="1">
        <v>3725231733</v>
      </c>
      <c r="AQ117" s="1">
        <v>1015</v>
      </c>
      <c r="AR117" s="1">
        <v>253770170.96000001</v>
      </c>
      <c r="AS117" s="1">
        <v>1</v>
      </c>
      <c r="AT117" s="1">
        <v>110000000</v>
      </c>
      <c r="AU117" s="1">
        <v>8</v>
      </c>
      <c r="AV117" s="1">
        <v>17863473</v>
      </c>
      <c r="AW117" s="1">
        <v>22</v>
      </c>
      <c r="AX117" s="1">
        <v>75194910</v>
      </c>
      <c r="AY117" s="1">
        <v>125</v>
      </c>
      <c r="AZ117" s="1">
        <v>90361236</v>
      </c>
      <c r="BA117" s="1">
        <v>2690</v>
      </c>
      <c r="BB117" s="1">
        <v>1714537337.28</v>
      </c>
      <c r="BC117" s="1">
        <v>2846</v>
      </c>
      <c r="BD117" s="1">
        <v>2007956956.28</v>
      </c>
      <c r="BE117" s="1">
        <v>4650</v>
      </c>
      <c r="BF117" s="1">
        <v>5733188689.2799997</v>
      </c>
    </row>
    <row r="118" spans="1:58" s="2" customFormat="1" ht="15.75" x14ac:dyDescent="0.25">
      <c r="A118" s="2" t="s">
        <v>55</v>
      </c>
      <c r="B118" s="2" t="s">
        <v>59</v>
      </c>
      <c r="C118" s="1">
        <v>14</v>
      </c>
      <c r="D118" s="1" t="s">
        <v>16</v>
      </c>
      <c r="E118" s="1">
        <v>5379</v>
      </c>
      <c r="F118" s="1">
        <v>503692550</v>
      </c>
      <c r="G118" s="1">
        <v>1</v>
      </c>
      <c r="H118" s="1">
        <v>90000</v>
      </c>
      <c r="I118" s="1">
        <v>0</v>
      </c>
      <c r="J118" s="1">
        <v>0</v>
      </c>
      <c r="K118" s="1">
        <v>0</v>
      </c>
      <c r="L118" s="1">
        <v>0</v>
      </c>
      <c r="M118" s="1">
        <v>2</v>
      </c>
      <c r="N118" s="1">
        <v>5015000</v>
      </c>
      <c r="O118" s="1">
        <v>5382</v>
      </c>
      <c r="P118" s="1">
        <v>508797550</v>
      </c>
      <c r="Q118" s="1">
        <v>22</v>
      </c>
      <c r="R118" s="1">
        <v>74192000</v>
      </c>
      <c r="S118" s="1">
        <v>14</v>
      </c>
      <c r="T118" s="1">
        <v>50490650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36</v>
      </c>
      <c r="AB118" s="1">
        <v>124682650</v>
      </c>
      <c r="AC118" s="1">
        <v>0</v>
      </c>
      <c r="AD118" s="1">
        <v>0</v>
      </c>
      <c r="AE118" s="1">
        <v>0</v>
      </c>
      <c r="AF118" s="1">
        <v>0</v>
      </c>
      <c r="AG118" s="1">
        <v>3</v>
      </c>
      <c r="AH118" s="1">
        <v>2100001</v>
      </c>
      <c r="AI118" s="1">
        <v>0</v>
      </c>
      <c r="AJ118" s="1">
        <v>0</v>
      </c>
      <c r="AK118" s="1">
        <v>0</v>
      </c>
      <c r="AL118" s="1">
        <v>0</v>
      </c>
      <c r="AM118" s="1">
        <v>3</v>
      </c>
      <c r="AN118" s="1">
        <v>59000</v>
      </c>
      <c r="AO118" s="1">
        <v>5424</v>
      </c>
      <c r="AP118" s="1">
        <v>635639201</v>
      </c>
      <c r="AQ118" s="1">
        <v>4337</v>
      </c>
      <c r="AR118" s="1">
        <v>408123650</v>
      </c>
      <c r="AS118" s="1">
        <v>0</v>
      </c>
      <c r="AT118" s="1">
        <v>0</v>
      </c>
      <c r="AU118" s="1">
        <v>2</v>
      </c>
      <c r="AV118" s="1">
        <v>1440400</v>
      </c>
      <c r="AW118" s="1">
        <v>3</v>
      </c>
      <c r="AX118" s="1">
        <v>2010000</v>
      </c>
      <c r="AY118" s="1">
        <v>2642</v>
      </c>
      <c r="AZ118" s="1">
        <v>646622431</v>
      </c>
      <c r="BA118" s="1">
        <v>94</v>
      </c>
      <c r="BB118" s="1">
        <v>267307150</v>
      </c>
      <c r="BC118" s="1">
        <v>2741</v>
      </c>
      <c r="BD118" s="1">
        <v>917379981</v>
      </c>
      <c r="BE118" s="1">
        <v>8165</v>
      </c>
      <c r="BF118" s="1">
        <v>1553019182</v>
      </c>
    </row>
    <row r="119" spans="1:58" s="2" customFormat="1" ht="15.75" x14ac:dyDescent="0.25">
      <c r="A119" s="2" t="s">
        <v>55</v>
      </c>
      <c r="B119" s="2" t="s">
        <v>59</v>
      </c>
      <c r="C119" s="1">
        <v>15</v>
      </c>
      <c r="D119" s="1" t="s">
        <v>17</v>
      </c>
      <c r="E119" s="1">
        <v>1948</v>
      </c>
      <c r="F119" s="1">
        <v>623611167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3</v>
      </c>
      <c r="N119" s="1">
        <v>2317342</v>
      </c>
      <c r="O119" s="1">
        <v>1951</v>
      </c>
      <c r="P119" s="1">
        <v>625928509</v>
      </c>
      <c r="Q119" s="1">
        <v>53</v>
      </c>
      <c r="R119" s="1">
        <v>309453311.13</v>
      </c>
      <c r="S119" s="1">
        <v>11</v>
      </c>
      <c r="T119" s="1">
        <v>164100064.5</v>
      </c>
      <c r="U119" s="1">
        <v>4</v>
      </c>
      <c r="V119" s="1">
        <v>158800000</v>
      </c>
      <c r="W119" s="1">
        <v>1</v>
      </c>
      <c r="X119" s="1">
        <v>378018.92</v>
      </c>
      <c r="Y119" s="1">
        <v>0</v>
      </c>
      <c r="Z119" s="1">
        <v>0</v>
      </c>
      <c r="AA119" s="1">
        <v>69</v>
      </c>
      <c r="AB119" s="1">
        <v>632731394.54999995</v>
      </c>
      <c r="AC119" s="1">
        <v>0</v>
      </c>
      <c r="AD119" s="1">
        <v>0</v>
      </c>
      <c r="AE119" s="1">
        <v>1</v>
      </c>
      <c r="AF119" s="1">
        <v>75000</v>
      </c>
      <c r="AG119" s="1">
        <v>1</v>
      </c>
      <c r="AH119" s="1">
        <v>1780000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2022</v>
      </c>
      <c r="AP119" s="1">
        <v>1260514903.55</v>
      </c>
      <c r="AQ119" s="1">
        <v>825</v>
      </c>
      <c r="AR119" s="1">
        <v>262941394</v>
      </c>
      <c r="AS119" s="1">
        <v>0</v>
      </c>
      <c r="AT119" s="1">
        <v>0</v>
      </c>
      <c r="AU119" s="1">
        <v>0</v>
      </c>
      <c r="AV119" s="1">
        <v>0</v>
      </c>
      <c r="AW119" s="1">
        <v>15</v>
      </c>
      <c r="AX119" s="1">
        <v>46771944</v>
      </c>
      <c r="AY119" s="1">
        <v>73</v>
      </c>
      <c r="AZ119" s="1">
        <v>15917257</v>
      </c>
      <c r="BA119" s="1">
        <v>832</v>
      </c>
      <c r="BB119" s="1">
        <v>807062082.97000003</v>
      </c>
      <c r="BC119" s="1">
        <v>920</v>
      </c>
      <c r="BD119" s="1">
        <v>869751283.97000003</v>
      </c>
      <c r="BE119" s="1">
        <v>2942</v>
      </c>
      <c r="BF119" s="1">
        <v>2130266187.52</v>
      </c>
    </row>
    <row r="120" spans="1:58" s="2" customFormat="1" ht="15.75" x14ac:dyDescent="0.25">
      <c r="A120" s="2" t="s">
        <v>55</v>
      </c>
      <c r="B120" s="2" t="s">
        <v>59</v>
      </c>
      <c r="C120" s="1">
        <v>16</v>
      </c>
      <c r="D120" s="1" t="s">
        <v>18</v>
      </c>
      <c r="E120" s="1">
        <v>22</v>
      </c>
      <c r="F120" s="1">
        <v>61769300</v>
      </c>
      <c r="G120" s="1">
        <v>241</v>
      </c>
      <c r="H120" s="1">
        <v>191072505</v>
      </c>
      <c r="I120" s="1">
        <v>16</v>
      </c>
      <c r="J120" s="1">
        <v>39050966</v>
      </c>
      <c r="K120" s="1">
        <v>0</v>
      </c>
      <c r="L120" s="1">
        <v>0</v>
      </c>
      <c r="M120" s="1">
        <v>5</v>
      </c>
      <c r="N120" s="1">
        <v>41787484</v>
      </c>
      <c r="O120" s="1">
        <v>268</v>
      </c>
      <c r="P120" s="1">
        <v>294629289</v>
      </c>
      <c r="Q120" s="1">
        <v>156</v>
      </c>
      <c r="R120" s="1">
        <v>519812518</v>
      </c>
      <c r="S120" s="1">
        <v>69</v>
      </c>
      <c r="T120" s="1">
        <v>900650114</v>
      </c>
      <c r="U120" s="1">
        <v>33</v>
      </c>
      <c r="V120" s="1">
        <v>1299219144</v>
      </c>
      <c r="W120" s="1">
        <v>0</v>
      </c>
      <c r="X120" s="1">
        <v>0</v>
      </c>
      <c r="Y120" s="1">
        <v>0</v>
      </c>
      <c r="Z120" s="1">
        <v>0</v>
      </c>
      <c r="AA120" s="1">
        <v>258</v>
      </c>
      <c r="AB120" s="1">
        <v>2719681776</v>
      </c>
      <c r="AC120" s="1">
        <v>0</v>
      </c>
      <c r="AD120" s="1">
        <v>0</v>
      </c>
      <c r="AE120" s="1">
        <v>1</v>
      </c>
      <c r="AF120" s="1">
        <v>91500</v>
      </c>
      <c r="AG120" s="1">
        <v>219</v>
      </c>
      <c r="AH120" s="1">
        <v>88021725</v>
      </c>
      <c r="AI120" s="1">
        <v>0</v>
      </c>
      <c r="AJ120" s="1">
        <v>0</v>
      </c>
      <c r="AK120" s="1">
        <v>0</v>
      </c>
      <c r="AL120" s="1">
        <v>0</v>
      </c>
      <c r="AM120" s="1">
        <v>900</v>
      </c>
      <c r="AN120" s="1">
        <v>53707322</v>
      </c>
      <c r="AO120" s="1">
        <v>1646</v>
      </c>
      <c r="AP120" s="1">
        <v>3156131612</v>
      </c>
      <c r="AQ120" s="1">
        <v>1131</v>
      </c>
      <c r="AR120" s="1">
        <v>128713469</v>
      </c>
      <c r="AS120" s="1">
        <v>0</v>
      </c>
      <c r="AT120" s="1">
        <v>0</v>
      </c>
      <c r="AU120" s="1">
        <v>0</v>
      </c>
      <c r="AV120" s="1">
        <v>0</v>
      </c>
      <c r="AW120" s="1">
        <v>501</v>
      </c>
      <c r="AX120" s="1">
        <v>767708337</v>
      </c>
      <c r="AY120" s="1">
        <v>2439</v>
      </c>
      <c r="AZ120" s="1">
        <v>1717901343</v>
      </c>
      <c r="BA120" s="1">
        <v>9404</v>
      </c>
      <c r="BB120" s="1">
        <v>5633076493</v>
      </c>
      <c r="BC120" s="1">
        <v>12344</v>
      </c>
      <c r="BD120" s="1">
        <v>8118686173</v>
      </c>
      <c r="BE120" s="1">
        <v>13990</v>
      </c>
      <c r="BF120" s="1">
        <v>11274817785</v>
      </c>
    </row>
    <row r="121" spans="1:58" s="2" customFormat="1" ht="15.75" x14ac:dyDescent="0.25">
      <c r="A121" s="2" t="s">
        <v>55</v>
      </c>
      <c r="B121" s="2" t="s">
        <v>59</v>
      </c>
      <c r="C121" s="1">
        <v>17</v>
      </c>
      <c r="D121" s="1" t="s">
        <v>19</v>
      </c>
      <c r="E121" s="1">
        <v>8</v>
      </c>
      <c r="F121" s="1">
        <v>893400.43</v>
      </c>
      <c r="G121" s="1">
        <v>729</v>
      </c>
      <c r="H121" s="1">
        <v>239790219.55000001</v>
      </c>
      <c r="I121" s="1">
        <v>681</v>
      </c>
      <c r="J121" s="1">
        <v>222243998.03</v>
      </c>
      <c r="K121" s="1">
        <v>0</v>
      </c>
      <c r="L121" s="1">
        <v>0</v>
      </c>
      <c r="M121" s="1">
        <v>1</v>
      </c>
      <c r="N121" s="1">
        <v>30000000</v>
      </c>
      <c r="O121" s="1">
        <v>738</v>
      </c>
      <c r="P121" s="1">
        <v>270683619.98000002</v>
      </c>
      <c r="Q121" s="1">
        <v>93</v>
      </c>
      <c r="R121" s="1">
        <v>341580184.44</v>
      </c>
      <c r="S121" s="1">
        <v>17</v>
      </c>
      <c r="T121" s="1">
        <v>286530000</v>
      </c>
      <c r="U121" s="1">
        <v>28</v>
      </c>
      <c r="V121" s="1">
        <v>339011851.06</v>
      </c>
      <c r="W121" s="1">
        <v>0</v>
      </c>
      <c r="X121" s="1">
        <v>0</v>
      </c>
      <c r="Y121" s="1">
        <v>0</v>
      </c>
      <c r="Z121" s="1">
        <v>0</v>
      </c>
      <c r="AA121" s="1">
        <v>138</v>
      </c>
      <c r="AB121" s="1">
        <v>967122035.5</v>
      </c>
      <c r="AC121" s="1">
        <v>0</v>
      </c>
      <c r="AD121" s="1">
        <v>0</v>
      </c>
      <c r="AE121" s="1">
        <v>5</v>
      </c>
      <c r="AF121" s="1">
        <v>5235932</v>
      </c>
      <c r="AG121" s="1">
        <v>4</v>
      </c>
      <c r="AH121" s="1">
        <v>5664512.2000000002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885</v>
      </c>
      <c r="AP121" s="1">
        <v>1248706099.6800001</v>
      </c>
      <c r="AQ121" s="1">
        <v>334</v>
      </c>
      <c r="AR121" s="1">
        <v>109396225.33</v>
      </c>
      <c r="AS121" s="1">
        <v>0</v>
      </c>
      <c r="AT121" s="1">
        <v>0</v>
      </c>
      <c r="AU121" s="1">
        <v>5</v>
      </c>
      <c r="AV121" s="1">
        <v>9806148</v>
      </c>
      <c r="AW121" s="1">
        <v>51</v>
      </c>
      <c r="AX121" s="1">
        <v>347750033.69999999</v>
      </c>
      <c r="AY121" s="1">
        <v>628</v>
      </c>
      <c r="AZ121" s="1">
        <v>367571000</v>
      </c>
      <c r="BA121" s="1">
        <v>7741</v>
      </c>
      <c r="BB121" s="1">
        <v>1195895664.1800001</v>
      </c>
      <c r="BC121" s="1">
        <v>8425</v>
      </c>
      <c r="BD121" s="1">
        <v>1921022845.8800001</v>
      </c>
      <c r="BE121" s="1">
        <v>9310</v>
      </c>
      <c r="BF121" s="1">
        <v>3169728945.5599999</v>
      </c>
    </row>
    <row r="122" spans="1:58" s="2" customFormat="1" ht="15.75" x14ac:dyDescent="0.25">
      <c r="A122" s="2" t="s">
        <v>55</v>
      </c>
      <c r="B122" s="2" t="s">
        <v>59</v>
      </c>
      <c r="C122" s="1">
        <v>18</v>
      </c>
      <c r="D122" s="1" t="s">
        <v>20</v>
      </c>
      <c r="E122" s="1">
        <v>1037</v>
      </c>
      <c r="F122" s="1">
        <v>316673000</v>
      </c>
      <c r="G122" s="1">
        <v>362</v>
      </c>
      <c r="H122" s="1">
        <v>113950000</v>
      </c>
      <c r="I122" s="1">
        <v>44</v>
      </c>
      <c r="J122" s="1">
        <v>15525000</v>
      </c>
      <c r="K122" s="1">
        <v>0</v>
      </c>
      <c r="L122" s="1">
        <v>0</v>
      </c>
      <c r="M122" s="1">
        <v>2</v>
      </c>
      <c r="N122" s="1">
        <v>618167.6</v>
      </c>
      <c r="O122" s="1">
        <v>1401</v>
      </c>
      <c r="P122" s="1">
        <v>431241167.60000002</v>
      </c>
      <c r="Q122" s="1">
        <v>29</v>
      </c>
      <c r="R122" s="1">
        <v>24230756.239999998</v>
      </c>
      <c r="S122" s="1">
        <v>4</v>
      </c>
      <c r="T122" s="1">
        <v>54140000</v>
      </c>
      <c r="U122" s="1">
        <v>0</v>
      </c>
      <c r="V122" s="1">
        <v>0</v>
      </c>
      <c r="W122" s="1">
        <v>1</v>
      </c>
      <c r="X122" s="1">
        <v>140722830.59999999</v>
      </c>
      <c r="Y122" s="1">
        <v>0</v>
      </c>
      <c r="Z122" s="1">
        <v>0</v>
      </c>
      <c r="AA122" s="1">
        <v>34</v>
      </c>
      <c r="AB122" s="1">
        <v>219093586.84</v>
      </c>
      <c r="AC122" s="1">
        <v>0</v>
      </c>
      <c r="AD122" s="1">
        <v>0</v>
      </c>
      <c r="AE122" s="1">
        <v>4</v>
      </c>
      <c r="AF122" s="1">
        <v>928000</v>
      </c>
      <c r="AG122" s="1">
        <v>1</v>
      </c>
      <c r="AH122" s="1">
        <v>468500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1440</v>
      </c>
      <c r="AP122" s="1">
        <v>651731254.44000006</v>
      </c>
      <c r="AQ122" s="1">
        <v>1336</v>
      </c>
      <c r="AR122" s="1">
        <v>401356529.81</v>
      </c>
      <c r="AS122" s="1">
        <v>0</v>
      </c>
      <c r="AT122" s="1">
        <v>0</v>
      </c>
      <c r="AU122" s="1">
        <v>1</v>
      </c>
      <c r="AV122" s="1">
        <v>1000000</v>
      </c>
      <c r="AW122" s="1">
        <v>8</v>
      </c>
      <c r="AX122" s="1">
        <v>24600000</v>
      </c>
      <c r="AY122" s="1">
        <v>16</v>
      </c>
      <c r="AZ122" s="1">
        <v>5381714.5300000003</v>
      </c>
      <c r="BA122" s="1">
        <v>221</v>
      </c>
      <c r="BB122" s="1">
        <v>73340464.439999998</v>
      </c>
      <c r="BC122" s="1">
        <v>246</v>
      </c>
      <c r="BD122" s="1">
        <v>104322178.97</v>
      </c>
      <c r="BE122" s="1">
        <v>1686</v>
      </c>
      <c r="BF122" s="1">
        <v>756053433.40999997</v>
      </c>
    </row>
    <row r="123" spans="1:58" s="2" customFormat="1" ht="15.75" x14ac:dyDescent="0.25">
      <c r="A123" s="2" t="s">
        <v>55</v>
      </c>
      <c r="B123" s="2" t="s">
        <v>59</v>
      </c>
      <c r="C123" s="1">
        <v>19</v>
      </c>
      <c r="D123" s="1" t="s">
        <v>21</v>
      </c>
      <c r="E123" s="1">
        <v>275</v>
      </c>
      <c r="F123" s="1">
        <v>136690863.09999999</v>
      </c>
      <c r="G123" s="1">
        <v>16866</v>
      </c>
      <c r="H123" s="1">
        <v>1253531184</v>
      </c>
      <c r="I123" s="1">
        <v>16438</v>
      </c>
      <c r="J123" s="1">
        <v>1217806184</v>
      </c>
      <c r="K123" s="1">
        <v>0</v>
      </c>
      <c r="L123" s="1">
        <v>0</v>
      </c>
      <c r="M123" s="1">
        <v>0</v>
      </c>
      <c r="N123" s="1">
        <v>0</v>
      </c>
      <c r="O123" s="1">
        <v>17141</v>
      </c>
      <c r="P123" s="1">
        <v>1390222047.0999999</v>
      </c>
      <c r="Q123" s="1">
        <v>401</v>
      </c>
      <c r="R123" s="1">
        <v>353787177</v>
      </c>
      <c r="S123" s="1">
        <v>41</v>
      </c>
      <c r="T123" s="1">
        <v>151746219</v>
      </c>
      <c r="U123" s="1">
        <v>20</v>
      </c>
      <c r="V123" s="1">
        <v>29530000</v>
      </c>
      <c r="W123" s="1">
        <v>0</v>
      </c>
      <c r="X123" s="1">
        <v>0</v>
      </c>
      <c r="Y123" s="1">
        <v>0</v>
      </c>
      <c r="Z123" s="1">
        <v>0</v>
      </c>
      <c r="AA123" s="1">
        <v>462</v>
      </c>
      <c r="AB123" s="1">
        <v>535063396</v>
      </c>
      <c r="AC123" s="1">
        <v>0</v>
      </c>
      <c r="AD123" s="1">
        <v>0</v>
      </c>
      <c r="AE123" s="1">
        <v>0</v>
      </c>
      <c r="AF123" s="1">
        <v>0</v>
      </c>
      <c r="AG123" s="1">
        <v>774</v>
      </c>
      <c r="AH123" s="1">
        <v>46559000</v>
      </c>
      <c r="AI123" s="1">
        <v>249</v>
      </c>
      <c r="AJ123" s="1">
        <v>9615000</v>
      </c>
      <c r="AK123" s="1">
        <v>0</v>
      </c>
      <c r="AL123" s="1">
        <v>0</v>
      </c>
      <c r="AM123" s="1">
        <v>0</v>
      </c>
      <c r="AN123" s="1">
        <v>0</v>
      </c>
      <c r="AO123" s="1">
        <v>18626</v>
      </c>
      <c r="AP123" s="1">
        <v>1981459443.0999999</v>
      </c>
      <c r="AQ123" s="1">
        <v>17480</v>
      </c>
      <c r="AR123" s="1">
        <v>1222409768</v>
      </c>
      <c r="AS123" s="1">
        <v>2</v>
      </c>
      <c r="AT123" s="1">
        <v>2907000</v>
      </c>
      <c r="AU123" s="1">
        <v>0</v>
      </c>
      <c r="AV123" s="1">
        <v>0</v>
      </c>
      <c r="AW123" s="1">
        <v>8</v>
      </c>
      <c r="AX123" s="1">
        <v>7800000</v>
      </c>
      <c r="AY123" s="1">
        <v>2664</v>
      </c>
      <c r="AZ123" s="1">
        <v>488999739</v>
      </c>
      <c r="BA123" s="1">
        <v>16737</v>
      </c>
      <c r="BB123" s="1">
        <v>1263035712</v>
      </c>
      <c r="BC123" s="1">
        <v>19411</v>
      </c>
      <c r="BD123" s="1">
        <v>1762742451</v>
      </c>
      <c r="BE123" s="1">
        <v>38037</v>
      </c>
      <c r="BF123" s="1">
        <v>3744201894.0999999</v>
      </c>
    </row>
    <row r="124" spans="1:58" s="2" customFormat="1" ht="15.75" x14ac:dyDescent="0.25">
      <c r="A124" s="2" t="s">
        <v>55</v>
      </c>
      <c r="B124" s="2" t="s">
        <v>59</v>
      </c>
      <c r="C124" s="1">
        <v>20</v>
      </c>
      <c r="D124" s="1" t="s">
        <v>22</v>
      </c>
      <c r="E124" s="1">
        <v>4701</v>
      </c>
      <c r="F124" s="1">
        <v>969682850</v>
      </c>
      <c r="G124" s="1">
        <v>589</v>
      </c>
      <c r="H124" s="1">
        <v>134732800</v>
      </c>
      <c r="I124" s="1">
        <v>11</v>
      </c>
      <c r="J124" s="1">
        <v>2481000</v>
      </c>
      <c r="K124" s="1">
        <v>0</v>
      </c>
      <c r="L124" s="1">
        <v>0</v>
      </c>
      <c r="M124" s="1">
        <v>0</v>
      </c>
      <c r="N124" s="1">
        <v>0</v>
      </c>
      <c r="O124" s="1">
        <v>5290</v>
      </c>
      <c r="P124" s="1">
        <v>1104415650</v>
      </c>
      <c r="Q124" s="1">
        <v>15</v>
      </c>
      <c r="R124" s="1">
        <v>34295000</v>
      </c>
      <c r="S124" s="1">
        <v>13</v>
      </c>
      <c r="T124" s="1">
        <v>253829868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28</v>
      </c>
      <c r="AB124" s="1">
        <v>288124868</v>
      </c>
      <c r="AC124" s="1">
        <v>0</v>
      </c>
      <c r="AD124" s="1">
        <v>0</v>
      </c>
      <c r="AE124" s="1">
        <v>1</v>
      </c>
      <c r="AF124" s="1">
        <v>91000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1</v>
      </c>
      <c r="AN124" s="1">
        <v>10000</v>
      </c>
      <c r="AO124" s="1">
        <v>5320</v>
      </c>
      <c r="AP124" s="1">
        <v>1392641518</v>
      </c>
      <c r="AQ124" s="1">
        <v>4322</v>
      </c>
      <c r="AR124" s="1">
        <v>715792650</v>
      </c>
      <c r="AS124" s="1">
        <v>790</v>
      </c>
      <c r="AT124" s="1">
        <v>249988500</v>
      </c>
      <c r="AU124" s="1">
        <v>0</v>
      </c>
      <c r="AV124" s="1">
        <v>0</v>
      </c>
      <c r="AW124" s="1">
        <v>23</v>
      </c>
      <c r="AX124" s="1">
        <v>62720465</v>
      </c>
      <c r="AY124" s="1">
        <v>344</v>
      </c>
      <c r="AZ124" s="1">
        <v>225199450</v>
      </c>
      <c r="BA124" s="1">
        <v>84</v>
      </c>
      <c r="BB124" s="1">
        <v>72563000</v>
      </c>
      <c r="BC124" s="1">
        <v>1241</v>
      </c>
      <c r="BD124" s="1">
        <v>610471415</v>
      </c>
      <c r="BE124" s="1">
        <v>6561</v>
      </c>
      <c r="BF124" s="1">
        <v>2003112933</v>
      </c>
    </row>
    <row r="125" spans="1:58" s="2" customFormat="1" ht="15.75" x14ac:dyDescent="0.25">
      <c r="A125" s="2" t="s">
        <v>55</v>
      </c>
      <c r="B125" s="2" t="s">
        <v>59</v>
      </c>
      <c r="C125" s="1">
        <v>21</v>
      </c>
      <c r="D125" s="1" t="s">
        <v>23</v>
      </c>
      <c r="E125" s="1">
        <v>8</v>
      </c>
      <c r="F125" s="1">
        <v>35000000</v>
      </c>
      <c r="G125" s="1">
        <v>1</v>
      </c>
      <c r="H125" s="1">
        <v>5000000</v>
      </c>
      <c r="I125" s="1">
        <v>0</v>
      </c>
      <c r="J125" s="1">
        <v>0</v>
      </c>
      <c r="K125" s="1">
        <v>0</v>
      </c>
      <c r="L125" s="1">
        <v>0</v>
      </c>
      <c r="M125" s="1">
        <v>1</v>
      </c>
      <c r="N125" s="1">
        <v>5000000</v>
      </c>
      <c r="O125" s="1">
        <v>10</v>
      </c>
      <c r="P125" s="1">
        <v>45000000</v>
      </c>
      <c r="Q125" s="1">
        <v>12</v>
      </c>
      <c r="R125" s="1">
        <v>94320849</v>
      </c>
      <c r="S125" s="1">
        <v>40</v>
      </c>
      <c r="T125" s="1">
        <v>251155868.84999999</v>
      </c>
      <c r="U125" s="1">
        <v>4</v>
      </c>
      <c r="V125" s="1">
        <v>123653321</v>
      </c>
      <c r="W125" s="1">
        <v>0</v>
      </c>
      <c r="X125" s="1">
        <v>0</v>
      </c>
      <c r="Y125" s="1">
        <v>0</v>
      </c>
      <c r="Z125" s="1">
        <v>0</v>
      </c>
      <c r="AA125" s="1">
        <v>56</v>
      </c>
      <c r="AB125" s="1">
        <v>469130038.85000002</v>
      </c>
      <c r="AC125" s="1">
        <v>0</v>
      </c>
      <c r="AD125" s="1">
        <v>0</v>
      </c>
      <c r="AE125" s="1">
        <v>0</v>
      </c>
      <c r="AF125" s="1">
        <v>0</v>
      </c>
      <c r="AG125" s="1">
        <v>2</v>
      </c>
      <c r="AH125" s="1">
        <v>1700000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68</v>
      </c>
      <c r="AP125" s="1">
        <v>515830038.85000002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159</v>
      </c>
      <c r="BB125" s="1">
        <v>1249128446.3099999</v>
      </c>
      <c r="BC125" s="1">
        <v>159</v>
      </c>
      <c r="BD125" s="1">
        <v>1249128446.3099999</v>
      </c>
      <c r="BE125" s="1">
        <v>227</v>
      </c>
      <c r="BF125" s="1">
        <v>1764958485.1600001</v>
      </c>
    </row>
    <row r="126" spans="1:58" s="2" customFormat="1" ht="15.75" x14ac:dyDescent="0.25">
      <c r="A126" s="2" t="s">
        <v>55</v>
      </c>
      <c r="B126" s="2" t="s">
        <v>59</v>
      </c>
      <c r="C126" s="1">
        <v>22</v>
      </c>
      <c r="D126" s="1" t="s">
        <v>24</v>
      </c>
      <c r="E126" s="1">
        <v>1070</v>
      </c>
      <c r="F126" s="1">
        <v>230683268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1070</v>
      </c>
      <c r="P126" s="1">
        <v>230683268</v>
      </c>
      <c r="Q126" s="1">
        <v>4</v>
      </c>
      <c r="R126" s="1">
        <v>30053534</v>
      </c>
      <c r="S126" s="1">
        <v>14</v>
      </c>
      <c r="T126" s="1">
        <v>183982415</v>
      </c>
      <c r="U126" s="1">
        <v>1</v>
      </c>
      <c r="V126" s="1">
        <v>143330000</v>
      </c>
      <c r="W126" s="1">
        <v>0</v>
      </c>
      <c r="X126" s="1">
        <v>0</v>
      </c>
      <c r="Y126" s="1">
        <v>0</v>
      </c>
      <c r="Z126" s="1">
        <v>0</v>
      </c>
      <c r="AA126" s="1">
        <v>19</v>
      </c>
      <c r="AB126" s="1">
        <v>357365949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1089</v>
      </c>
      <c r="AP126" s="1">
        <v>588049217</v>
      </c>
      <c r="AQ126" s="1">
        <v>851</v>
      </c>
      <c r="AR126" s="1">
        <v>158624164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2</v>
      </c>
      <c r="AZ126" s="1">
        <v>118000</v>
      </c>
      <c r="BA126" s="1">
        <v>207</v>
      </c>
      <c r="BB126" s="1">
        <v>41958800</v>
      </c>
      <c r="BC126" s="1">
        <v>209</v>
      </c>
      <c r="BD126" s="1">
        <v>42076800</v>
      </c>
      <c r="BE126" s="1">
        <v>1298</v>
      </c>
      <c r="BF126" s="1">
        <v>630126017</v>
      </c>
    </row>
    <row r="127" spans="1:58" s="2" customFormat="1" ht="15.75" x14ac:dyDescent="0.25">
      <c r="A127" s="2" t="s">
        <v>55</v>
      </c>
      <c r="B127" s="2" t="s">
        <v>59</v>
      </c>
      <c r="C127" s="1">
        <v>23</v>
      </c>
      <c r="D127" s="1" t="s">
        <v>25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1</v>
      </c>
      <c r="R127" s="1">
        <v>3283513.17</v>
      </c>
      <c r="S127" s="1">
        <v>3</v>
      </c>
      <c r="T127" s="1">
        <v>20282368.539999999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4</v>
      </c>
      <c r="AB127" s="1">
        <v>23565881.710000001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4</v>
      </c>
      <c r="AP127" s="1">
        <v>23565881.710000001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9</v>
      </c>
      <c r="BB127" s="1">
        <v>7483863.7999999998</v>
      </c>
      <c r="BC127" s="1">
        <v>9</v>
      </c>
      <c r="BD127" s="1">
        <v>7483863.7999999998</v>
      </c>
      <c r="BE127" s="1">
        <v>13</v>
      </c>
      <c r="BF127" s="1">
        <v>31049745.510000002</v>
      </c>
    </row>
    <row r="128" spans="1:58" s="2" customFormat="1" ht="15.75" x14ac:dyDescent="0.25">
      <c r="A128" s="2" t="s">
        <v>55</v>
      </c>
      <c r="B128" s="2" t="s">
        <v>59</v>
      </c>
      <c r="C128" s="1">
        <v>24</v>
      </c>
      <c r="D128" s="1" t="s">
        <v>26</v>
      </c>
      <c r="E128" s="1">
        <v>3685</v>
      </c>
      <c r="F128" s="1">
        <v>663667905</v>
      </c>
      <c r="G128" s="1">
        <v>0</v>
      </c>
      <c r="H128" s="1">
        <v>0</v>
      </c>
      <c r="I128" s="1">
        <v>3685</v>
      </c>
      <c r="J128" s="1">
        <v>663667905</v>
      </c>
      <c r="K128" s="1">
        <v>1</v>
      </c>
      <c r="L128" s="1">
        <v>7035595</v>
      </c>
      <c r="M128" s="1">
        <v>0</v>
      </c>
      <c r="N128" s="1">
        <v>0</v>
      </c>
      <c r="O128" s="1">
        <v>3686</v>
      </c>
      <c r="P128" s="1">
        <v>670703500</v>
      </c>
      <c r="Q128" s="1">
        <v>3</v>
      </c>
      <c r="R128" s="1">
        <v>7702563</v>
      </c>
      <c r="S128" s="1">
        <v>4</v>
      </c>
      <c r="T128" s="1">
        <v>20366563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7</v>
      </c>
      <c r="AB128" s="1">
        <v>28069126</v>
      </c>
      <c r="AC128" s="1">
        <v>0</v>
      </c>
      <c r="AD128" s="1">
        <v>0</v>
      </c>
      <c r="AE128" s="1">
        <v>1</v>
      </c>
      <c r="AF128" s="1">
        <v>464713.64</v>
      </c>
      <c r="AG128" s="1">
        <v>6</v>
      </c>
      <c r="AH128" s="1">
        <v>14100217</v>
      </c>
      <c r="AI128" s="1">
        <v>0</v>
      </c>
      <c r="AJ128" s="1">
        <v>0</v>
      </c>
      <c r="AK128" s="1">
        <v>0</v>
      </c>
      <c r="AL128" s="1">
        <v>0</v>
      </c>
      <c r="AM128" s="1">
        <v>2</v>
      </c>
      <c r="AN128" s="1">
        <v>16071576</v>
      </c>
      <c r="AO128" s="1">
        <v>3702</v>
      </c>
      <c r="AP128" s="1">
        <v>729409132.63999999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4</v>
      </c>
      <c r="AX128" s="1">
        <v>9807097</v>
      </c>
      <c r="AY128" s="1">
        <v>634</v>
      </c>
      <c r="AZ128" s="1">
        <v>158714189.80000001</v>
      </c>
      <c r="BA128" s="1">
        <v>15</v>
      </c>
      <c r="BB128" s="1">
        <v>37141295</v>
      </c>
      <c r="BC128" s="1">
        <v>653</v>
      </c>
      <c r="BD128" s="1">
        <v>205662581.80000001</v>
      </c>
      <c r="BE128" s="1">
        <v>4355</v>
      </c>
      <c r="BF128" s="1">
        <v>935071714.44000006</v>
      </c>
    </row>
    <row r="129" spans="1:58" s="2" customFormat="1" ht="15.75" x14ac:dyDescent="0.25">
      <c r="A129" s="2" t="s">
        <v>55</v>
      </c>
      <c r="B129" s="2" t="s">
        <v>59</v>
      </c>
      <c r="C129" s="1">
        <v>25</v>
      </c>
      <c r="D129" s="1" t="s">
        <v>27</v>
      </c>
      <c r="E129" s="1">
        <v>0</v>
      </c>
      <c r="F129" s="1">
        <v>0</v>
      </c>
      <c r="G129" s="1">
        <v>369</v>
      </c>
      <c r="H129" s="1">
        <v>25648900</v>
      </c>
      <c r="I129" s="1">
        <v>369</v>
      </c>
      <c r="J129" s="1">
        <v>25648900</v>
      </c>
      <c r="K129" s="1">
        <v>0</v>
      </c>
      <c r="L129" s="1">
        <v>0</v>
      </c>
      <c r="M129" s="1">
        <v>1</v>
      </c>
      <c r="N129" s="1">
        <v>2541</v>
      </c>
      <c r="O129" s="1">
        <v>370</v>
      </c>
      <c r="P129" s="1">
        <v>25651441</v>
      </c>
      <c r="Q129" s="1">
        <v>77</v>
      </c>
      <c r="R129" s="1">
        <v>319395503.79000002</v>
      </c>
      <c r="S129" s="1">
        <v>17</v>
      </c>
      <c r="T129" s="1">
        <v>154543600</v>
      </c>
      <c r="U129" s="1">
        <v>7</v>
      </c>
      <c r="V129" s="1">
        <v>223548000</v>
      </c>
      <c r="W129" s="1">
        <v>0</v>
      </c>
      <c r="X129" s="1">
        <v>0</v>
      </c>
      <c r="Y129" s="1">
        <v>0</v>
      </c>
      <c r="Z129" s="1">
        <v>0</v>
      </c>
      <c r="AA129" s="1">
        <v>101</v>
      </c>
      <c r="AB129" s="1">
        <v>697487103.78999996</v>
      </c>
      <c r="AC129" s="1">
        <v>0</v>
      </c>
      <c r="AD129" s="1">
        <v>0</v>
      </c>
      <c r="AE129" s="1">
        <v>3</v>
      </c>
      <c r="AF129" s="1">
        <v>750000</v>
      </c>
      <c r="AG129" s="1">
        <v>2</v>
      </c>
      <c r="AH129" s="1">
        <v>2900000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476</v>
      </c>
      <c r="AP129" s="1">
        <v>726788544.78999996</v>
      </c>
      <c r="AQ129" s="1">
        <v>231</v>
      </c>
      <c r="AR129" s="1">
        <v>16857067</v>
      </c>
      <c r="AS129" s="1">
        <v>0</v>
      </c>
      <c r="AT129" s="1">
        <v>0</v>
      </c>
      <c r="AU129" s="1">
        <v>0</v>
      </c>
      <c r="AV129" s="1">
        <v>0</v>
      </c>
      <c r="AW129" s="1">
        <v>4</v>
      </c>
      <c r="AX129" s="1">
        <v>3849800</v>
      </c>
      <c r="AY129" s="1">
        <v>422</v>
      </c>
      <c r="AZ129" s="1">
        <v>164017965</v>
      </c>
      <c r="BA129" s="1">
        <v>17</v>
      </c>
      <c r="BB129" s="1">
        <v>258453055.97999999</v>
      </c>
      <c r="BC129" s="1">
        <v>443</v>
      </c>
      <c r="BD129" s="1">
        <v>426320820.98000002</v>
      </c>
      <c r="BE129" s="1">
        <v>919</v>
      </c>
      <c r="BF129" s="1">
        <v>1153109365.77</v>
      </c>
    </row>
    <row r="130" spans="1:58" s="2" customFormat="1" ht="15.75" x14ac:dyDescent="0.25">
      <c r="A130" s="2" t="s">
        <v>55</v>
      </c>
      <c r="B130" s="2" t="s">
        <v>59</v>
      </c>
      <c r="C130" s="1">
        <v>26</v>
      </c>
      <c r="D130" s="1" t="s">
        <v>28</v>
      </c>
      <c r="E130" s="1">
        <v>0</v>
      </c>
      <c r="F130" s="1">
        <v>0</v>
      </c>
      <c r="G130" s="1">
        <v>23</v>
      </c>
      <c r="H130" s="1">
        <v>2965000</v>
      </c>
      <c r="I130" s="1">
        <v>23</v>
      </c>
      <c r="J130" s="1">
        <v>2965000</v>
      </c>
      <c r="K130" s="1">
        <v>2</v>
      </c>
      <c r="L130" s="1">
        <v>130000</v>
      </c>
      <c r="M130" s="1">
        <v>120</v>
      </c>
      <c r="N130" s="1">
        <v>6740000</v>
      </c>
      <c r="O130" s="1">
        <v>145</v>
      </c>
      <c r="P130" s="1">
        <v>9835000</v>
      </c>
      <c r="Q130" s="1">
        <v>275</v>
      </c>
      <c r="R130" s="1">
        <v>67339000</v>
      </c>
      <c r="S130" s="1">
        <v>4</v>
      </c>
      <c r="T130" s="1">
        <v>16801000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279</v>
      </c>
      <c r="AB130" s="1">
        <v>84140000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4717</v>
      </c>
      <c r="AN130" s="1">
        <v>259580000</v>
      </c>
      <c r="AO130" s="1">
        <v>5141</v>
      </c>
      <c r="AP130" s="1">
        <v>353555000</v>
      </c>
      <c r="AQ130" s="1">
        <v>3940</v>
      </c>
      <c r="AR130" s="1">
        <v>246110000</v>
      </c>
      <c r="AS130" s="1">
        <v>0</v>
      </c>
      <c r="AT130" s="1">
        <v>0</v>
      </c>
      <c r="AU130" s="1">
        <v>0</v>
      </c>
      <c r="AV130" s="1">
        <v>0</v>
      </c>
      <c r="AW130" s="1">
        <v>1</v>
      </c>
      <c r="AX130" s="1">
        <v>1250000</v>
      </c>
      <c r="AY130" s="1">
        <v>1</v>
      </c>
      <c r="AZ130" s="1">
        <v>550000</v>
      </c>
      <c r="BA130" s="1">
        <v>696</v>
      </c>
      <c r="BB130" s="1">
        <v>138304800</v>
      </c>
      <c r="BC130" s="1">
        <v>698</v>
      </c>
      <c r="BD130" s="1">
        <v>140104800</v>
      </c>
      <c r="BE130" s="1">
        <v>5839</v>
      </c>
      <c r="BF130" s="1">
        <v>493659800</v>
      </c>
    </row>
    <row r="131" spans="1:58" s="2" customFormat="1" ht="15.75" x14ac:dyDescent="0.25">
      <c r="A131" s="2" t="s">
        <v>55</v>
      </c>
      <c r="B131" s="2" t="s">
        <v>59</v>
      </c>
      <c r="C131" s="1">
        <v>27</v>
      </c>
      <c r="D131" s="1" t="s">
        <v>29</v>
      </c>
      <c r="E131" s="1">
        <v>9</v>
      </c>
      <c r="F131" s="1">
        <v>2428180</v>
      </c>
      <c r="G131" s="1">
        <v>1539</v>
      </c>
      <c r="H131" s="1">
        <v>422643838</v>
      </c>
      <c r="I131" s="1">
        <v>1518</v>
      </c>
      <c r="J131" s="1">
        <v>418121838</v>
      </c>
      <c r="K131" s="1">
        <v>1</v>
      </c>
      <c r="L131" s="1">
        <v>244000</v>
      </c>
      <c r="M131" s="1">
        <v>17</v>
      </c>
      <c r="N131" s="1">
        <v>3607200</v>
      </c>
      <c r="O131" s="1">
        <v>1566</v>
      </c>
      <c r="P131" s="1">
        <v>428923218</v>
      </c>
      <c r="Q131" s="1">
        <v>0</v>
      </c>
      <c r="R131" s="1">
        <v>0</v>
      </c>
      <c r="S131" s="1">
        <v>5</v>
      </c>
      <c r="T131" s="1">
        <v>29900000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5</v>
      </c>
      <c r="AB131" s="1">
        <v>29900000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1571</v>
      </c>
      <c r="AP131" s="1">
        <v>458823218</v>
      </c>
      <c r="AQ131" s="1">
        <v>497</v>
      </c>
      <c r="AR131" s="1">
        <v>86225354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177</v>
      </c>
      <c r="AZ131" s="1">
        <v>19234469</v>
      </c>
      <c r="BA131" s="1">
        <v>3494</v>
      </c>
      <c r="BB131" s="1">
        <v>203979450</v>
      </c>
      <c r="BC131" s="1">
        <v>3671</v>
      </c>
      <c r="BD131" s="1">
        <v>223213919</v>
      </c>
      <c r="BE131" s="1">
        <v>5242</v>
      </c>
      <c r="BF131" s="1">
        <v>682037137</v>
      </c>
    </row>
    <row r="132" spans="1:58" s="2" customFormat="1" ht="15.75" x14ac:dyDescent="0.25">
      <c r="A132" s="2" t="s">
        <v>55</v>
      </c>
      <c r="B132" s="2" t="s">
        <v>59</v>
      </c>
      <c r="C132" s="1">
        <v>28</v>
      </c>
      <c r="D132" s="1" t="s">
        <v>30</v>
      </c>
      <c r="E132" s="1">
        <v>0</v>
      </c>
      <c r="F132" s="1">
        <v>0</v>
      </c>
      <c r="G132" s="1">
        <v>204</v>
      </c>
      <c r="H132" s="1">
        <v>112122820</v>
      </c>
      <c r="I132" s="1">
        <v>204</v>
      </c>
      <c r="J132" s="1">
        <v>112122820</v>
      </c>
      <c r="K132" s="1">
        <v>0</v>
      </c>
      <c r="L132" s="1">
        <v>0</v>
      </c>
      <c r="M132" s="1">
        <v>0</v>
      </c>
      <c r="N132" s="1">
        <v>0</v>
      </c>
      <c r="O132" s="1">
        <v>204</v>
      </c>
      <c r="P132" s="1">
        <v>112122820</v>
      </c>
      <c r="Q132" s="1">
        <v>85</v>
      </c>
      <c r="R132" s="1">
        <v>368659119</v>
      </c>
      <c r="S132" s="1">
        <v>32</v>
      </c>
      <c r="T132" s="1">
        <v>250850114</v>
      </c>
      <c r="U132" s="1">
        <v>19</v>
      </c>
      <c r="V132" s="1">
        <v>31712020</v>
      </c>
      <c r="W132" s="1">
        <v>0</v>
      </c>
      <c r="X132" s="1">
        <v>0</v>
      </c>
      <c r="Y132" s="1">
        <v>0</v>
      </c>
      <c r="Z132" s="1">
        <v>0</v>
      </c>
      <c r="AA132" s="1">
        <v>136</v>
      </c>
      <c r="AB132" s="1">
        <v>651221253</v>
      </c>
      <c r="AC132" s="1">
        <v>0</v>
      </c>
      <c r="AD132" s="1">
        <v>0</v>
      </c>
      <c r="AE132" s="1">
        <v>0</v>
      </c>
      <c r="AF132" s="1">
        <v>0</v>
      </c>
      <c r="AG132" s="1">
        <v>10</v>
      </c>
      <c r="AH132" s="1">
        <v>3380086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350</v>
      </c>
      <c r="AP132" s="1">
        <v>766724159</v>
      </c>
      <c r="AQ132" s="1">
        <v>184</v>
      </c>
      <c r="AR132" s="1">
        <v>99060350</v>
      </c>
      <c r="AS132" s="1">
        <v>0</v>
      </c>
      <c r="AT132" s="1">
        <v>0</v>
      </c>
      <c r="AU132" s="1">
        <v>0</v>
      </c>
      <c r="AV132" s="1">
        <v>0</v>
      </c>
      <c r="AW132" s="1">
        <v>34</v>
      </c>
      <c r="AX132" s="1">
        <v>35231921</v>
      </c>
      <c r="AY132" s="1">
        <v>0</v>
      </c>
      <c r="AZ132" s="1">
        <v>0</v>
      </c>
      <c r="BA132" s="1">
        <v>3518</v>
      </c>
      <c r="BB132" s="1">
        <v>891128899</v>
      </c>
      <c r="BC132" s="1">
        <v>3552</v>
      </c>
      <c r="BD132" s="1">
        <v>926360820</v>
      </c>
      <c r="BE132" s="1">
        <v>3902</v>
      </c>
      <c r="BF132" s="1">
        <v>1693084979</v>
      </c>
    </row>
    <row r="133" spans="1:58" s="2" customFormat="1" ht="15.75" x14ac:dyDescent="0.25">
      <c r="A133" s="2" t="s">
        <v>55</v>
      </c>
      <c r="B133" s="2" t="s">
        <v>59</v>
      </c>
      <c r="C133" s="1">
        <v>29</v>
      </c>
      <c r="D133" s="1" t="s">
        <v>31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2</v>
      </c>
      <c r="N133" s="1">
        <v>58714878</v>
      </c>
      <c r="O133" s="1">
        <v>2</v>
      </c>
      <c r="P133" s="1">
        <v>58714878</v>
      </c>
      <c r="Q133" s="1">
        <v>257</v>
      </c>
      <c r="R133" s="1">
        <v>506346807.38</v>
      </c>
      <c r="S133" s="1">
        <v>79</v>
      </c>
      <c r="T133" s="1">
        <v>314330381</v>
      </c>
      <c r="U133" s="1">
        <v>3</v>
      </c>
      <c r="V133" s="1">
        <v>118000000</v>
      </c>
      <c r="W133" s="1">
        <v>0</v>
      </c>
      <c r="X133" s="1">
        <v>0</v>
      </c>
      <c r="Y133" s="1">
        <v>0</v>
      </c>
      <c r="Z133" s="1">
        <v>0</v>
      </c>
      <c r="AA133" s="1">
        <v>339</v>
      </c>
      <c r="AB133" s="1">
        <v>938677188.38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341</v>
      </c>
      <c r="AP133" s="1">
        <v>997392066.38</v>
      </c>
      <c r="AQ133" s="1">
        <v>9</v>
      </c>
      <c r="AR133" s="1">
        <v>25467293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1077</v>
      </c>
      <c r="AZ133" s="1">
        <v>435426472</v>
      </c>
      <c r="BA133" s="1">
        <v>2415</v>
      </c>
      <c r="BB133" s="1">
        <v>412773400.69999999</v>
      </c>
      <c r="BC133" s="1">
        <v>3492</v>
      </c>
      <c r="BD133" s="1">
        <v>848199872.70000005</v>
      </c>
      <c r="BE133" s="1">
        <v>3833</v>
      </c>
      <c r="BF133" s="1">
        <v>1845591939.0799999</v>
      </c>
    </row>
    <row r="134" spans="1:58" s="2" customFormat="1" ht="15.75" x14ac:dyDescent="0.25">
      <c r="A134" s="2" t="s">
        <v>55</v>
      </c>
      <c r="B134" s="2" t="s">
        <v>59</v>
      </c>
      <c r="C134" s="1">
        <v>30</v>
      </c>
      <c r="D134" s="1" t="s">
        <v>32</v>
      </c>
      <c r="E134" s="1">
        <v>9</v>
      </c>
      <c r="F134" s="1">
        <v>2018000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9</v>
      </c>
      <c r="P134" s="1">
        <v>2018000</v>
      </c>
      <c r="Q134" s="1">
        <v>6</v>
      </c>
      <c r="R134" s="1">
        <v>26305211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6</v>
      </c>
      <c r="AB134" s="1">
        <v>26305211</v>
      </c>
      <c r="AC134" s="1">
        <v>0</v>
      </c>
      <c r="AD134" s="1">
        <v>0</v>
      </c>
      <c r="AE134" s="1">
        <v>2</v>
      </c>
      <c r="AF134" s="1">
        <v>578105</v>
      </c>
      <c r="AG134" s="1">
        <v>3</v>
      </c>
      <c r="AH134" s="1">
        <v>1135000</v>
      </c>
      <c r="AI134" s="1">
        <v>0</v>
      </c>
      <c r="AJ134" s="1">
        <v>0</v>
      </c>
      <c r="AK134" s="1">
        <v>0</v>
      </c>
      <c r="AL134" s="1">
        <v>0</v>
      </c>
      <c r="AM134" s="1">
        <v>5</v>
      </c>
      <c r="AN134" s="1">
        <v>187000</v>
      </c>
      <c r="AO134" s="1">
        <v>25</v>
      </c>
      <c r="AP134" s="1">
        <v>30223316</v>
      </c>
      <c r="AQ134" s="1">
        <v>6</v>
      </c>
      <c r="AR134" s="1">
        <v>715000</v>
      </c>
      <c r="AS134" s="1">
        <v>0</v>
      </c>
      <c r="AT134" s="1">
        <v>0</v>
      </c>
      <c r="AU134" s="1">
        <v>0</v>
      </c>
      <c r="AV134" s="1">
        <v>0</v>
      </c>
      <c r="AW134" s="1">
        <v>4</v>
      </c>
      <c r="AX134" s="1">
        <v>16168266</v>
      </c>
      <c r="AY134" s="1">
        <v>7</v>
      </c>
      <c r="AZ134" s="1">
        <v>5211077</v>
      </c>
      <c r="BA134" s="1">
        <v>112</v>
      </c>
      <c r="BB134" s="1">
        <v>30680186</v>
      </c>
      <c r="BC134" s="1">
        <v>123</v>
      </c>
      <c r="BD134" s="1">
        <v>52059529</v>
      </c>
      <c r="BE134" s="1">
        <v>148</v>
      </c>
      <c r="BF134" s="1">
        <v>82282845</v>
      </c>
    </row>
    <row r="135" spans="1:58" s="2" customFormat="1" ht="15.75" x14ac:dyDescent="0.25">
      <c r="A135" s="2" t="s">
        <v>55</v>
      </c>
      <c r="B135" s="2" t="s">
        <v>59</v>
      </c>
      <c r="C135" s="1">
        <v>31</v>
      </c>
      <c r="D135" s="1" t="s">
        <v>33</v>
      </c>
      <c r="E135" s="1">
        <v>36</v>
      </c>
      <c r="F135" s="1">
        <v>4260522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36</v>
      </c>
      <c r="P135" s="1">
        <v>4260522</v>
      </c>
      <c r="Q135" s="1">
        <v>7</v>
      </c>
      <c r="R135" s="1">
        <v>16104355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7</v>
      </c>
      <c r="AB135" s="1">
        <v>16104355</v>
      </c>
      <c r="AC135" s="1">
        <v>0</v>
      </c>
      <c r="AD135" s="1">
        <v>0</v>
      </c>
      <c r="AE135" s="1">
        <v>0</v>
      </c>
      <c r="AF135" s="1">
        <v>0</v>
      </c>
      <c r="AG135" s="1">
        <v>293</v>
      </c>
      <c r="AH135" s="1">
        <v>29996413.199999999</v>
      </c>
      <c r="AI135" s="1">
        <v>2</v>
      </c>
      <c r="AJ135" s="1">
        <v>40880000</v>
      </c>
      <c r="AK135" s="1">
        <v>0</v>
      </c>
      <c r="AL135" s="1">
        <v>0</v>
      </c>
      <c r="AM135" s="1">
        <v>1</v>
      </c>
      <c r="AN135" s="1">
        <v>1300000</v>
      </c>
      <c r="AO135" s="1">
        <v>339</v>
      </c>
      <c r="AP135" s="1">
        <v>92541290.200000003</v>
      </c>
      <c r="AQ135" s="1">
        <v>33</v>
      </c>
      <c r="AR135" s="1">
        <v>3830322</v>
      </c>
      <c r="AS135" s="1">
        <v>0</v>
      </c>
      <c r="AT135" s="1">
        <v>0</v>
      </c>
      <c r="AU135" s="1">
        <v>0</v>
      </c>
      <c r="AV135" s="1">
        <v>0</v>
      </c>
      <c r="AW135" s="1">
        <v>49</v>
      </c>
      <c r="AX135" s="1">
        <v>129030977</v>
      </c>
      <c r="AY135" s="1">
        <v>0</v>
      </c>
      <c r="AZ135" s="1">
        <v>0</v>
      </c>
      <c r="BA135" s="1">
        <v>85</v>
      </c>
      <c r="BB135" s="1">
        <v>137107257.41999999</v>
      </c>
      <c r="BC135" s="1">
        <v>134</v>
      </c>
      <c r="BD135" s="1">
        <v>266138234.41999999</v>
      </c>
      <c r="BE135" s="1">
        <v>473</v>
      </c>
      <c r="BF135" s="1">
        <v>358679524.62</v>
      </c>
    </row>
    <row r="136" spans="1:58" s="2" customFormat="1" ht="15.75" x14ac:dyDescent="0.25">
      <c r="A136" s="2" t="s">
        <v>55</v>
      </c>
      <c r="B136" s="2" t="s">
        <v>59</v>
      </c>
      <c r="C136" s="1">
        <v>32</v>
      </c>
      <c r="D136" s="1" t="s">
        <v>34</v>
      </c>
      <c r="E136" s="1">
        <v>21</v>
      </c>
      <c r="F136" s="1">
        <v>7963000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21</v>
      </c>
      <c r="P136" s="1">
        <v>7963000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21</v>
      </c>
      <c r="AP136" s="1">
        <v>7963000</v>
      </c>
      <c r="AQ136" s="1">
        <v>17</v>
      </c>
      <c r="AR136" s="1">
        <v>4905000</v>
      </c>
      <c r="AS136" s="1">
        <v>0</v>
      </c>
      <c r="AT136" s="1">
        <v>0</v>
      </c>
      <c r="AU136" s="1">
        <v>0</v>
      </c>
      <c r="AV136" s="1">
        <v>0</v>
      </c>
      <c r="AW136" s="1">
        <v>1</v>
      </c>
      <c r="AX136" s="1">
        <v>700000</v>
      </c>
      <c r="AY136" s="1">
        <v>0</v>
      </c>
      <c r="AZ136" s="1">
        <v>0</v>
      </c>
      <c r="BA136" s="1">
        <v>16</v>
      </c>
      <c r="BB136" s="1">
        <v>3205500</v>
      </c>
      <c r="BC136" s="1">
        <v>17</v>
      </c>
      <c r="BD136" s="1">
        <v>3905500</v>
      </c>
      <c r="BE136" s="1">
        <v>38</v>
      </c>
      <c r="BF136" s="1">
        <v>11868500</v>
      </c>
    </row>
    <row r="137" spans="1:58" s="5" customFormat="1" ht="15.75" x14ac:dyDescent="0.25">
      <c r="A137" s="5" t="s">
        <v>55</v>
      </c>
      <c r="B137" s="5" t="s">
        <v>59</v>
      </c>
      <c r="C137" s="3"/>
      <c r="D137" s="4" t="s">
        <v>35</v>
      </c>
      <c r="E137" s="4">
        <v>18739</v>
      </c>
      <c r="F137" s="4">
        <v>3730811351.71</v>
      </c>
      <c r="G137" s="4">
        <v>21902</v>
      </c>
      <c r="H137" s="4">
        <v>2684354947.5500002</v>
      </c>
      <c r="I137" s="4">
        <v>23036</v>
      </c>
      <c r="J137" s="4">
        <v>2721595611.0300002</v>
      </c>
      <c r="K137" s="4">
        <v>4</v>
      </c>
      <c r="L137" s="4">
        <v>7409595</v>
      </c>
      <c r="M137" s="4">
        <v>163</v>
      </c>
      <c r="N137" s="4">
        <v>488120261.74000001</v>
      </c>
      <c r="O137" s="4">
        <v>40808</v>
      </c>
      <c r="P137" s="4">
        <v>6910696156</v>
      </c>
      <c r="Q137" s="4">
        <v>1651</v>
      </c>
      <c r="R137" s="4">
        <v>3794085461.0700002</v>
      </c>
      <c r="S137" s="4">
        <v>434</v>
      </c>
      <c r="T137" s="4">
        <v>4612671635.04</v>
      </c>
      <c r="U137" s="4">
        <v>140</v>
      </c>
      <c r="V137" s="4">
        <v>3283892159.6700001</v>
      </c>
      <c r="W137" s="4">
        <v>2</v>
      </c>
      <c r="X137" s="4">
        <v>141100849.52000001</v>
      </c>
      <c r="Y137" s="4">
        <v>0</v>
      </c>
      <c r="Z137" s="4">
        <v>0</v>
      </c>
      <c r="AA137" s="4">
        <v>2227</v>
      </c>
      <c r="AB137" s="4">
        <v>11831750105.299999</v>
      </c>
      <c r="AC137" s="4">
        <v>0</v>
      </c>
      <c r="AD137" s="4">
        <v>0</v>
      </c>
      <c r="AE137" s="4">
        <v>19</v>
      </c>
      <c r="AF137" s="4">
        <v>10139250.640000001</v>
      </c>
      <c r="AG137" s="4">
        <v>1340</v>
      </c>
      <c r="AH137" s="4">
        <v>208045219.40000001</v>
      </c>
      <c r="AI137" s="4">
        <v>251</v>
      </c>
      <c r="AJ137" s="4">
        <v>50495000</v>
      </c>
      <c r="AK137" s="4">
        <v>0</v>
      </c>
      <c r="AL137" s="4">
        <v>0</v>
      </c>
      <c r="AM137" s="4">
        <v>5649</v>
      </c>
      <c r="AN137" s="4">
        <v>331794898</v>
      </c>
      <c r="AO137" s="4">
        <v>50294</v>
      </c>
      <c r="AP137" s="4">
        <v>19342920629.34</v>
      </c>
      <c r="AQ137" s="4">
        <v>36548</v>
      </c>
      <c r="AR137" s="4">
        <v>4144298407.0999999</v>
      </c>
      <c r="AS137" s="4">
        <v>793</v>
      </c>
      <c r="AT137" s="4">
        <v>362895500</v>
      </c>
      <c r="AU137" s="4">
        <v>16</v>
      </c>
      <c r="AV137" s="4">
        <v>30110021</v>
      </c>
      <c r="AW137" s="4">
        <v>728</v>
      </c>
      <c r="AX137" s="4">
        <v>1530593750.7</v>
      </c>
      <c r="AY137" s="4">
        <v>11251</v>
      </c>
      <c r="AZ137" s="4">
        <v>4341226343.3299999</v>
      </c>
      <c r="BA137" s="4">
        <v>48546</v>
      </c>
      <c r="BB137" s="4">
        <v>14438162858.08</v>
      </c>
      <c r="BC137" s="4">
        <v>61334</v>
      </c>
      <c r="BD137" s="4">
        <v>20702988473.110001</v>
      </c>
      <c r="BE137" s="4">
        <v>111628</v>
      </c>
      <c r="BF137" s="4">
        <v>40045909102.449997</v>
      </c>
    </row>
    <row r="138" spans="1:58" s="2" customFormat="1" ht="15.75" x14ac:dyDescent="0.25">
      <c r="A138" s="2" t="s">
        <v>55</v>
      </c>
      <c r="B138" s="2" t="s">
        <v>59</v>
      </c>
      <c r="C138" s="1">
        <v>33</v>
      </c>
      <c r="D138" s="1" t="s">
        <v>36</v>
      </c>
      <c r="E138" s="1">
        <v>81935</v>
      </c>
      <c r="F138" s="1">
        <v>9940003870</v>
      </c>
      <c r="G138" s="1">
        <v>282</v>
      </c>
      <c r="H138" s="1">
        <v>118251400</v>
      </c>
      <c r="I138" s="1">
        <v>258</v>
      </c>
      <c r="J138" s="1">
        <v>114670900</v>
      </c>
      <c r="K138" s="1">
        <v>0</v>
      </c>
      <c r="L138" s="1">
        <v>0</v>
      </c>
      <c r="M138" s="1">
        <v>0</v>
      </c>
      <c r="N138" s="1">
        <v>0</v>
      </c>
      <c r="O138" s="1">
        <v>82217</v>
      </c>
      <c r="P138" s="1">
        <v>10058255270</v>
      </c>
      <c r="Q138" s="1">
        <v>5934</v>
      </c>
      <c r="R138" s="1">
        <v>696942081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5934</v>
      </c>
      <c r="AB138" s="1">
        <v>696942081</v>
      </c>
      <c r="AC138" s="1">
        <v>0</v>
      </c>
      <c r="AD138" s="1">
        <v>0</v>
      </c>
      <c r="AE138" s="1">
        <v>0</v>
      </c>
      <c r="AF138" s="1">
        <v>0</v>
      </c>
      <c r="AG138" s="1">
        <v>65</v>
      </c>
      <c r="AH138" s="1">
        <v>59185000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88216</v>
      </c>
      <c r="AP138" s="1">
        <v>10814382351</v>
      </c>
      <c r="AQ138" s="1">
        <v>56572</v>
      </c>
      <c r="AR138" s="1">
        <v>6717377004.9899998</v>
      </c>
      <c r="AS138" s="1">
        <v>0</v>
      </c>
      <c r="AT138" s="1">
        <v>0</v>
      </c>
      <c r="AU138" s="1">
        <v>0</v>
      </c>
      <c r="AV138" s="1">
        <v>0</v>
      </c>
      <c r="AW138" s="1">
        <v>31</v>
      </c>
      <c r="AX138" s="1">
        <v>146785000</v>
      </c>
      <c r="AY138" s="1">
        <v>0</v>
      </c>
      <c r="AZ138" s="1">
        <v>0</v>
      </c>
      <c r="BA138" s="1">
        <v>595</v>
      </c>
      <c r="BB138" s="1">
        <v>214467535</v>
      </c>
      <c r="BC138" s="1">
        <v>626</v>
      </c>
      <c r="BD138" s="1">
        <v>361252535</v>
      </c>
      <c r="BE138" s="1">
        <v>88842</v>
      </c>
      <c r="BF138" s="1">
        <v>11175634886</v>
      </c>
    </row>
    <row r="139" spans="1:58" s="5" customFormat="1" ht="15.75" x14ac:dyDescent="0.25">
      <c r="A139" s="5" t="s">
        <v>55</v>
      </c>
      <c r="B139" s="5" t="s">
        <v>59</v>
      </c>
      <c r="C139" s="3"/>
      <c r="D139" s="4" t="s">
        <v>37</v>
      </c>
      <c r="E139" s="4">
        <v>81935</v>
      </c>
      <c r="F139" s="4">
        <v>9940003870</v>
      </c>
      <c r="G139" s="4">
        <v>282</v>
      </c>
      <c r="H139" s="4">
        <v>118251400</v>
      </c>
      <c r="I139" s="4">
        <v>258</v>
      </c>
      <c r="J139" s="4">
        <v>114670900</v>
      </c>
      <c r="K139" s="4">
        <v>0</v>
      </c>
      <c r="L139" s="4">
        <v>0</v>
      </c>
      <c r="M139" s="4">
        <v>0</v>
      </c>
      <c r="N139" s="4">
        <v>0</v>
      </c>
      <c r="O139" s="4">
        <v>82217</v>
      </c>
      <c r="P139" s="4">
        <v>10058255270</v>
      </c>
      <c r="Q139" s="4">
        <v>5934</v>
      </c>
      <c r="R139" s="4">
        <v>696942081</v>
      </c>
      <c r="S139" s="4">
        <v>0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4">
        <v>0</v>
      </c>
      <c r="AA139" s="4">
        <v>5934</v>
      </c>
      <c r="AB139" s="4">
        <v>696942081</v>
      </c>
      <c r="AC139" s="4">
        <v>0</v>
      </c>
      <c r="AD139" s="4">
        <v>0</v>
      </c>
      <c r="AE139" s="4">
        <v>0</v>
      </c>
      <c r="AF139" s="4">
        <v>0</v>
      </c>
      <c r="AG139" s="4">
        <v>65</v>
      </c>
      <c r="AH139" s="4">
        <v>59185000</v>
      </c>
      <c r="AI139" s="4">
        <v>0</v>
      </c>
      <c r="AJ139" s="4">
        <v>0</v>
      </c>
      <c r="AK139" s="4">
        <v>0</v>
      </c>
      <c r="AL139" s="4">
        <v>0</v>
      </c>
      <c r="AM139" s="4">
        <v>0</v>
      </c>
      <c r="AN139" s="4">
        <v>0</v>
      </c>
      <c r="AO139" s="4">
        <v>88216</v>
      </c>
      <c r="AP139" s="4">
        <v>10814382351</v>
      </c>
      <c r="AQ139" s="4">
        <v>56572</v>
      </c>
      <c r="AR139" s="4">
        <v>6717377004.9899998</v>
      </c>
      <c r="AS139" s="4">
        <v>0</v>
      </c>
      <c r="AT139" s="4">
        <v>0</v>
      </c>
      <c r="AU139" s="4">
        <v>0</v>
      </c>
      <c r="AV139" s="4">
        <v>0</v>
      </c>
      <c r="AW139" s="4">
        <v>31</v>
      </c>
      <c r="AX139" s="4">
        <v>146785000</v>
      </c>
      <c r="AY139" s="4">
        <v>0</v>
      </c>
      <c r="AZ139" s="4">
        <v>0</v>
      </c>
      <c r="BA139" s="4">
        <v>595</v>
      </c>
      <c r="BB139" s="4">
        <v>214467535</v>
      </c>
      <c r="BC139" s="4">
        <v>626</v>
      </c>
      <c r="BD139" s="4">
        <v>361252535</v>
      </c>
      <c r="BE139" s="4">
        <v>88842</v>
      </c>
      <c r="BF139" s="4">
        <v>11175634886</v>
      </c>
    </row>
    <row r="140" spans="1:58" s="2" customFormat="1" ht="15.75" x14ac:dyDescent="0.25">
      <c r="A140" s="2" t="s">
        <v>55</v>
      </c>
      <c r="B140" s="2" t="s">
        <v>59</v>
      </c>
      <c r="C140" s="1">
        <v>34</v>
      </c>
      <c r="D140" s="1" t="s">
        <v>38</v>
      </c>
      <c r="E140" s="1">
        <v>0</v>
      </c>
      <c r="F140" s="1">
        <v>0</v>
      </c>
      <c r="G140" s="1">
        <v>1397</v>
      </c>
      <c r="H140" s="1">
        <v>71140000</v>
      </c>
      <c r="I140" s="1">
        <v>1397</v>
      </c>
      <c r="J140" s="1">
        <v>71140000</v>
      </c>
      <c r="K140" s="1">
        <v>0</v>
      </c>
      <c r="L140" s="1">
        <v>0</v>
      </c>
      <c r="M140" s="1">
        <v>0</v>
      </c>
      <c r="N140" s="1">
        <v>0</v>
      </c>
      <c r="O140" s="1">
        <v>1397</v>
      </c>
      <c r="P140" s="1">
        <v>71140000</v>
      </c>
      <c r="Q140" s="1">
        <v>526</v>
      </c>
      <c r="R140" s="1">
        <v>411874505</v>
      </c>
      <c r="S140" s="1">
        <v>3</v>
      </c>
      <c r="T140" s="1">
        <v>4450000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529</v>
      </c>
      <c r="AB140" s="1">
        <v>416324505</v>
      </c>
      <c r="AC140" s="1">
        <v>0</v>
      </c>
      <c r="AD140" s="1">
        <v>0</v>
      </c>
      <c r="AE140" s="1">
        <v>0</v>
      </c>
      <c r="AF140" s="1">
        <v>0</v>
      </c>
      <c r="AG140" s="1">
        <v>4</v>
      </c>
      <c r="AH140" s="1">
        <v>1290691</v>
      </c>
      <c r="AI140" s="1">
        <v>0</v>
      </c>
      <c r="AJ140" s="1">
        <v>0</v>
      </c>
      <c r="AK140" s="1">
        <v>0</v>
      </c>
      <c r="AL140" s="1">
        <v>0</v>
      </c>
      <c r="AM140" s="1">
        <v>5718</v>
      </c>
      <c r="AN140" s="1">
        <v>285267000</v>
      </c>
      <c r="AO140" s="1">
        <v>7648</v>
      </c>
      <c r="AP140" s="1">
        <v>774022196</v>
      </c>
      <c r="AQ140" s="1">
        <v>7115</v>
      </c>
      <c r="AR140" s="1">
        <v>356407000</v>
      </c>
      <c r="AS140" s="1">
        <v>0</v>
      </c>
      <c r="AT140" s="1">
        <v>0</v>
      </c>
      <c r="AU140" s="1">
        <v>0</v>
      </c>
      <c r="AV140" s="1">
        <v>0</v>
      </c>
      <c r="AW140" s="1">
        <v>2</v>
      </c>
      <c r="AX140" s="1">
        <v>4856000</v>
      </c>
      <c r="AY140" s="1">
        <v>0</v>
      </c>
      <c r="AZ140" s="1">
        <v>0</v>
      </c>
      <c r="BA140" s="1">
        <v>2432</v>
      </c>
      <c r="BB140" s="1">
        <v>318383610</v>
      </c>
      <c r="BC140" s="1">
        <v>2434</v>
      </c>
      <c r="BD140" s="1">
        <v>323239610</v>
      </c>
      <c r="BE140" s="1">
        <v>10082</v>
      </c>
      <c r="BF140" s="1">
        <v>1097261806</v>
      </c>
    </row>
    <row r="141" spans="1:58" s="2" customFormat="1" ht="15.75" x14ac:dyDescent="0.25">
      <c r="A141" s="2" t="s">
        <v>55</v>
      </c>
      <c r="B141" s="2" t="s">
        <v>59</v>
      </c>
      <c r="C141" s="1">
        <v>35</v>
      </c>
      <c r="D141" s="1" t="s">
        <v>39</v>
      </c>
      <c r="E141" s="1">
        <v>0</v>
      </c>
      <c r="F141" s="1">
        <v>0</v>
      </c>
      <c r="G141" s="1">
        <v>1636</v>
      </c>
      <c r="H141" s="1">
        <v>242919226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1636</v>
      </c>
      <c r="P141" s="1">
        <v>242919226</v>
      </c>
      <c r="Q141" s="1">
        <v>24</v>
      </c>
      <c r="R141" s="1">
        <v>13685907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24</v>
      </c>
      <c r="AB141" s="1">
        <v>13685907</v>
      </c>
      <c r="AC141" s="1">
        <v>0</v>
      </c>
      <c r="AD141" s="1">
        <v>0</v>
      </c>
      <c r="AE141" s="1">
        <v>0</v>
      </c>
      <c r="AF141" s="1">
        <v>0</v>
      </c>
      <c r="AG141" s="1">
        <v>9</v>
      </c>
      <c r="AH141" s="1">
        <v>7524500</v>
      </c>
      <c r="AI141" s="1">
        <v>0</v>
      </c>
      <c r="AJ141" s="1">
        <v>0</v>
      </c>
      <c r="AK141" s="1">
        <v>0</v>
      </c>
      <c r="AL141" s="1">
        <v>0</v>
      </c>
      <c r="AM141" s="1">
        <v>45</v>
      </c>
      <c r="AN141" s="1">
        <v>1814300</v>
      </c>
      <c r="AO141" s="1">
        <v>1714</v>
      </c>
      <c r="AP141" s="1">
        <v>265943933</v>
      </c>
      <c r="AQ141" s="1">
        <v>45</v>
      </c>
      <c r="AR141" s="1">
        <v>1814300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43</v>
      </c>
      <c r="BB141" s="1">
        <v>20233116</v>
      </c>
      <c r="BC141" s="1">
        <v>43</v>
      </c>
      <c r="BD141" s="1">
        <v>20233116</v>
      </c>
      <c r="BE141" s="1">
        <v>1757</v>
      </c>
      <c r="BF141" s="1">
        <v>286177049</v>
      </c>
    </row>
    <row r="142" spans="1:58" s="2" customFormat="1" ht="15.75" x14ac:dyDescent="0.25">
      <c r="A142" s="2" t="s">
        <v>55</v>
      </c>
      <c r="B142" s="2" t="s">
        <v>59</v>
      </c>
      <c r="C142" s="1">
        <v>36</v>
      </c>
      <c r="D142" s="1" t="s">
        <v>40</v>
      </c>
      <c r="E142" s="1">
        <v>0</v>
      </c>
      <c r="F142" s="1">
        <v>0</v>
      </c>
      <c r="G142" s="1">
        <v>1194</v>
      </c>
      <c r="H142" s="1">
        <v>92762417</v>
      </c>
      <c r="I142" s="1">
        <v>654</v>
      </c>
      <c r="J142" s="1">
        <v>52876420</v>
      </c>
      <c r="K142" s="1">
        <v>0</v>
      </c>
      <c r="L142" s="1">
        <v>0</v>
      </c>
      <c r="M142" s="1">
        <v>0</v>
      </c>
      <c r="N142" s="1">
        <v>0</v>
      </c>
      <c r="O142" s="1">
        <v>1194</v>
      </c>
      <c r="P142" s="1">
        <v>92762417</v>
      </c>
      <c r="Q142" s="1">
        <v>134</v>
      </c>
      <c r="R142" s="1">
        <v>357633635</v>
      </c>
      <c r="S142" s="1">
        <v>4</v>
      </c>
      <c r="T142" s="1">
        <v>10000000</v>
      </c>
      <c r="U142" s="1">
        <v>2</v>
      </c>
      <c r="V142" s="1">
        <v>6490000</v>
      </c>
      <c r="W142" s="1">
        <v>0</v>
      </c>
      <c r="X142" s="1">
        <v>0</v>
      </c>
      <c r="Y142" s="1">
        <v>0</v>
      </c>
      <c r="Z142" s="1">
        <v>0</v>
      </c>
      <c r="AA142" s="1">
        <v>140</v>
      </c>
      <c r="AB142" s="1">
        <v>374123635</v>
      </c>
      <c r="AC142" s="1">
        <v>0</v>
      </c>
      <c r="AD142" s="1">
        <v>0</v>
      </c>
      <c r="AE142" s="1">
        <v>0</v>
      </c>
      <c r="AF142" s="1">
        <v>0</v>
      </c>
      <c r="AG142" s="1">
        <v>118</v>
      </c>
      <c r="AH142" s="1">
        <v>93344399</v>
      </c>
      <c r="AI142" s="1">
        <v>0</v>
      </c>
      <c r="AJ142" s="1">
        <v>0</v>
      </c>
      <c r="AK142" s="1">
        <v>0</v>
      </c>
      <c r="AL142" s="1">
        <v>0</v>
      </c>
      <c r="AM142" s="1">
        <v>5423</v>
      </c>
      <c r="AN142" s="1">
        <v>392343262</v>
      </c>
      <c r="AO142" s="1">
        <v>6875</v>
      </c>
      <c r="AP142" s="1">
        <v>952573713</v>
      </c>
      <c r="AQ142" s="1">
        <v>4882</v>
      </c>
      <c r="AR142" s="1">
        <v>355700347</v>
      </c>
      <c r="AS142" s="1">
        <v>0</v>
      </c>
      <c r="AT142" s="1">
        <v>0</v>
      </c>
      <c r="AU142" s="1">
        <v>0</v>
      </c>
      <c r="AV142" s="1">
        <v>0</v>
      </c>
      <c r="AW142" s="1">
        <v>166</v>
      </c>
      <c r="AX142" s="1">
        <v>162899111</v>
      </c>
      <c r="AY142" s="1">
        <v>0</v>
      </c>
      <c r="AZ142" s="1">
        <v>0</v>
      </c>
      <c r="BA142" s="1">
        <v>735</v>
      </c>
      <c r="BB142" s="1">
        <v>175099431</v>
      </c>
      <c r="BC142" s="1">
        <v>901</v>
      </c>
      <c r="BD142" s="1">
        <v>337998542</v>
      </c>
      <c r="BE142" s="1">
        <v>7776</v>
      </c>
      <c r="BF142" s="1">
        <v>1290572255</v>
      </c>
    </row>
    <row r="143" spans="1:58" s="2" customFormat="1" ht="15.75" x14ac:dyDescent="0.25">
      <c r="A143" s="2" t="s">
        <v>55</v>
      </c>
      <c r="B143" s="2" t="s">
        <v>59</v>
      </c>
      <c r="C143" s="1">
        <v>37</v>
      </c>
      <c r="D143" s="1" t="s">
        <v>41</v>
      </c>
      <c r="E143" s="1">
        <v>0</v>
      </c>
      <c r="F143" s="1">
        <v>0</v>
      </c>
      <c r="G143" s="1">
        <v>1875</v>
      </c>
      <c r="H143" s="1">
        <v>133607000</v>
      </c>
      <c r="I143" s="1">
        <v>1874</v>
      </c>
      <c r="J143" s="1">
        <v>133565500</v>
      </c>
      <c r="K143" s="1">
        <v>0</v>
      </c>
      <c r="L143" s="1">
        <v>0</v>
      </c>
      <c r="M143" s="1">
        <v>9</v>
      </c>
      <c r="N143" s="1">
        <v>526500</v>
      </c>
      <c r="O143" s="1">
        <v>1884</v>
      </c>
      <c r="P143" s="1">
        <v>134133500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907</v>
      </c>
      <c r="AN143" s="1">
        <v>46654500</v>
      </c>
      <c r="AO143" s="1">
        <v>2791</v>
      </c>
      <c r="AP143" s="1">
        <v>180788000</v>
      </c>
      <c r="AQ143" s="1">
        <v>2497</v>
      </c>
      <c r="AR143" s="1">
        <v>141688000</v>
      </c>
      <c r="AS143" s="1">
        <v>0</v>
      </c>
      <c r="AT143" s="1">
        <v>0</v>
      </c>
      <c r="AU143" s="1">
        <v>0</v>
      </c>
      <c r="AV143" s="1">
        <v>0</v>
      </c>
      <c r="AW143" s="1">
        <v>0</v>
      </c>
      <c r="AX143" s="1">
        <v>0</v>
      </c>
      <c r="AY143" s="1">
        <v>11</v>
      </c>
      <c r="AZ143" s="1">
        <v>9538500</v>
      </c>
      <c r="BA143" s="1">
        <v>1</v>
      </c>
      <c r="BB143" s="1">
        <v>1350000</v>
      </c>
      <c r="BC143" s="1">
        <v>12</v>
      </c>
      <c r="BD143" s="1">
        <v>10888500</v>
      </c>
      <c r="BE143" s="1">
        <v>2803</v>
      </c>
      <c r="BF143" s="1">
        <v>191676500</v>
      </c>
    </row>
    <row r="144" spans="1:58" s="2" customFormat="1" ht="15.75" x14ac:dyDescent="0.25">
      <c r="A144" s="2" t="s">
        <v>55</v>
      </c>
      <c r="B144" s="2" t="s">
        <v>59</v>
      </c>
      <c r="C144" s="1">
        <v>38</v>
      </c>
      <c r="D144" s="1" t="s">
        <v>42</v>
      </c>
      <c r="E144" s="1">
        <v>0</v>
      </c>
      <c r="F144" s="1">
        <v>0</v>
      </c>
      <c r="G144" s="1">
        <v>51</v>
      </c>
      <c r="H144" s="1">
        <v>6583000</v>
      </c>
      <c r="I144" s="1">
        <v>48</v>
      </c>
      <c r="J144" s="1">
        <v>6133000</v>
      </c>
      <c r="K144" s="1">
        <v>0</v>
      </c>
      <c r="L144" s="1">
        <v>0</v>
      </c>
      <c r="M144" s="1">
        <v>0</v>
      </c>
      <c r="N144" s="1">
        <v>0</v>
      </c>
      <c r="O144" s="1">
        <v>51</v>
      </c>
      <c r="P144" s="1">
        <v>6583000</v>
      </c>
      <c r="Q144" s="1">
        <v>5480</v>
      </c>
      <c r="R144" s="1">
        <v>324509000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5480</v>
      </c>
      <c r="AB144" s="1">
        <v>324509000</v>
      </c>
      <c r="AC144" s="1">
        <v>0</v>
      </c>
      <c r="AD144" s="1">
        <v>0</v>
      </c>
      <c r="AE144" s="1">
        <v>0</v>
      </c>
      <c r="AF144" s="1">
        <v>0</v>
      </c>
      <c r="AG144" s="1">
        <v>1172</v>
      </c>
      <c r="AH144" s="1">
        <v>180339000</v>
      </c>
      <c r="AI144" s="1">
        <v>0</v>
      </c>
      <c r="AJ144" s="1">
        <v>0</v>
      </c>
      <c r="AK144" s="1">
        <v>0</v>
      </c>
      <c r="AL144" s="1">
        <v>0</v>
      </c>
      <c r="AM144" s="1">
        <v>6113</v>
      </c>
      <c r="AN144" s="1">
        <v>378645000</v>
      </c>
      <c r="AO144" s="1">
        <v>12816</v>
      </c>
      <c r="AP144" s="1">
        <v>890076000</v>
      </c>
      <c r="AQ144" s="1">
        <v>6166</v>
      </c>
      <c r="AR144" s="1">
        <v>400966000</v>
      </c>
      <c r="AS144" s="1">
        <v>0</v>
      </c>
      <c r="AT144" s="1">
        <v>0</v>
      </c>
      <c r="AU144" s="1">
        <v>0</v>
      </c>
      <c r="AV144" s="1">
        <v>0</v>
      </c>
      <c r="AW144" s="1">
        <v>8</v>
      </c>
      <c r="AX144" s="1">
        <v>14610000</v>
      </c>
      <c r="AY144" s="1">
        <v>2</v>
      </c>
      <c r="AZ144" s="1">
        <v>409000</v>
      </c>
      <c r="BA144" s="1">
        <v>1488</v>
      </c>
      <c r="BB144" s="1">
        <v>93041700</v>
      </c>
      <c r="BC144" s="1">
        <v>1498</v>
      </c>
      <c r="BD144" s="1">
        <v>108060700</v>
      </c>
      <c r="BE144" s="1">
        <v>14314</v>
      </c>
      <c r="BF144" s="1">
        <v>998136700</v>
      </c>
    </row>
    <row r="145" spans="1:58" s="2" customFormat="1" ht="15.75" x14ac:dyDescent="0.25">
      <c r="A145" s="2" t="s">
        <v>55</v>
      </c>
      <c r="B145" s="2" t="s">
        <v>59</v>
      </c>
      <c r="C145" s="1">
        <v>39</v>
      </c>
      <c r="D145" s="1" t="s">
        <v>43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</row>
    <row r="146" spans="1:58" s="2" customFormat="1" ht="15.75" x14ac:dyDescent="0.25">
      <c r="A146" s="2" t="s">
        <v>55</v>
      </c>
      <c r="B146" s="2" t="s">
        <v>59</v>
      </c>
      <c r="C146" s="1">
        <v>40</v>
      </c>
      <c r="D146" s="1" t="s">
        <v>44</v>
      </c>
      <c r="E146" s="1">
        <v>6</v>
      </c>
      <c r="F146" s="1">
        <v>1155000</v>
      </c>
      <c r="G146" s="1">
        <v>6280</v>
      </c>
      <c r="H146" s="1">
        <v>476348000</v>
      </c>
      <c r="I146" s="1">
        <v>6280</v>
      </c>
      <c r="J146" s="1">
        <v>476348000</v>
      </c>
      <c r="K146" s="1">
        <v>0</v>
      </c>
      <c r="L146" s="1">
        <v>0</v>
      </c>
      <c r="M146" s="1">
        <v>0</v>
      </c>
      <c r="N146" s="1">
        <v>0</v>
      </c>
      <c r="O146" s="1">
        <v>6286</v>
      </c>
      <c r="P146" s="1">
        <v>477503000</v>
      </c>
      <c r="Q146" s="1">
        <v>1771</v>
      </c>
      <c r="R146" s="1">
        <v>114628000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1771</v>
      </c>
      <c r="AB146" s="1">
        <v>114628000</v>
      </c>
      <c r="AC146" s="1">
        <v>0</v>
      </c>
      <c r="AD146" s="1">
        <v>0</v>
      </c>
      <c r="AE146" s="1">
        <v>0</v>
      </c>
      <c r="AF146" s="1">
        <v>0</v>
      </c>
      <c r="AG146" s="1">
        <v>5</v>
      </c>
      <c r="AH146" s="1">
        <v>2080400</v>
      </c>
      <c r="AI146" s="1">
        <v>0</v>
      </c>
      <c r="AJ146" s="1">
        <v>0</v>
      </c>
      <c r="AK146" s="1">
        <v>0</v>
      </c>
      <c r="AL146" s="1">
        <v>0</v>
      </c>
      <c r="AM146" s="1">
        <v>1751</v>
      </c>
      <c r="AN146" s="1">
        <v>84615000</v>
      </c>
      <c r="AO146" s="1">
        <v>9813</v>
      </c>
      <c r="AP146" s="1">
        <v>678826400</v>
      </c>
      <c r="AQ146" s="1">
        <v>8614</v>
      </c>
      <c r="AR146" s="1">
        <v>497503000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29</v>
      </c>
      <c r="BB146" s="1">
        <v>9671500</v>
      </c>
      <c r="BC146" s="1">
        <v>29</v>
      </c>
      <c r="BD146" s="1">
        <v>9671500</v>
      </c>
      <c r="BE146" s="1">
        <v>9842</v>
      </c>
      <c r="BF146" s="1">
        <v>688497900</v>
      </c>
    </row>
    <row r="147" spans="1:58" s="5" customFormat="1" ht="15.75" x14ac:dyDescent="0.25">
      <c r="A147" s="5" t="s">
        <v>55</v>
      </c>
      <c r="B147" s="5" t="s">
        <v>59</v>
      </c>
      <c r="C147" s="3"/>
      <c r="D147" s="4" t="s">
        <v>45</v>
      </c>
      <c r="E147" s="4">
        <v>6</v>
      </c>
      <c r="F147" s="4">
        <v>1155000</v>
      </c>
      <c r="G147" s="4">
        <v>12433</v>
      </c>
      <c r="H147" s="4">
        <v>1023359643</v>
      </c>
      <c r="I147" s="4">
        <v>10253</v>
      </c>
      <c r="J147" s="4">
        <v>740062920</v>
      </c>
      <c r="K147" s="4">
        <v>0</v>
      </c>
      <c r="L147" s="4">
        <v>0</v>
      </c>
      <c r="M147" s="4">
        <v>9</v>
      </c>
      <c r="N147" s="4">
        <v>526500</v>
      </c>
      <c r="O147" s="4">
        <v>12448</v>
      </c>
      <c r="P147" s="4">
        <v>1025041143</v>
      </c>
      <c r="Q147" s="4">
        <v>7935</v>
      </c>
      <c r="R147" s="4">
        <v>1222331047</v>
      </c>
      <c r="S147" s="4">
        <v>7</v>
      </c>
      <c r="T147" s="4">
        <v>14450000</v>
      </c>
      <c r="U147" s="4">
        <v>2</v>
      </c>
      <c r="V147" s="4">
        <v>6490000</v>
      </c>
      <c r="W147" s="4">
        <v>0</v>
      </c>
      <c r="X147" s="4">
        <v>0</v>
      </c>
      <c r="Y147" s="4">
        <v>0</v>
      </c>
      <c r="Z147" s="4">
        <v>0</v>
      </c>
      <c r="AA147" s="4">
        <v>7944</v>
      </c>
      <c r="AB147" s="4">
        <v>1243271047</v>
      </c>
      <c r="AC147" s="4">
        <v>0</v>
      </c>
      <c r="AD147" s="4">
        <v>0</v>
      </c>
      <c r="AE147" s="4">
        <v>0</v>
      </c>
      <c r="AF147" s="4">
        <v>0</v>
      </c>
      <c r="AG147" s="4">
        <v>1308</v>
      </c>
      <c r="AH147" s="4">
        <v>284578990</v>
      </c>
      <c r="AI147" s="4">
        <v>0</v>
      </c>
      <c r="AJ147" s="4">
        <v>0</v>
      </c>
      <c r="AK147" s="4">
        <v>0</v>
      </c>
      <c r="AL147" s="4">
        <v>0</v>
      </c>
      <c r="AM147" s="4">
        <v>19957</v>
      </c>
      <c r="AN147" s="4">
        <v>1189339062</v>
      </c>
      <c r="AO147" s="4">
        <v>41657</v>
      </c>
      <c r="AP147" s="4">
        <v>3742230242</v>
      </c>
      <c r="AQ147" s="4">
        <v>29319</v>
      </c>
      <c r="AR147" s="4">
        <v>1754078647</v>
      </c>
      <c r="AS147" s="4">
        <v>0</v>
      </c>
      <c r="AT147" s="4">
        <v>0</v>
      </c>
      <c r="AU147" s="4">
        <v>0</v>
      </c>
      <c r="AV147" s="4">
        <v>0</v>
      </c>
      <c r="AW147" s="4">
        <v>176</v>
      </c>
      <c r="AX147" s="4">
        <v>182365111</v>
      </c>
      <c r="AY147" s="4">
        <v>13</v>
      </c>
      <c r="AZ147" s="4">
        <v>9947500</v>
      </c>
      <c r="BA147" s="4">
        <v>4728</v>
      </c>
      <c r="BB147" s="4">
        <v>617779357</v>
      </c>
      <c r="BC147" s="4">
        <v>4917</v>
      </c>
      <c r="BD147" s="4">
        <v>810091968</v>
      </c>
      <c r="BE147" s="4">
        <v>46574</v>
      </c>
      <c r="BF147" s="4">
        <v>4552322210</v>
      </c>
    </row>
    <row r="148" spans="1:58" s="2" customFormat="1" ht="15.75" x14ac:dyDescent="0.25">
      <c r="A148" s="2" t="s">
        <v>55</v>
      </c>
      <c r="B148" s="2" t="s">
        <v>59</v>
      </c>
      <c r="C148" s="1">
        <v>41</v>
      </c>
      <c r="D148" s="1" t="s">
        <v>46</v>
      </c>
      <c r="E148" s="1">
        <v>40</v>
      </c>
      <c r="F148" s="1">
        <v>2530359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40</v>
      </c>
      <c r="P148" s="1">
        <v>2530359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42</v>
      </c>
      <c r="AN148" s="1">
        <v>30277680</v>
      </c>
      <c r="AO148" s="1">
        <v>82</v>
      </c>
      <c r="AP148" s="1">
        <v>32808039</v>
      </c>
      <c r="AQ148" s="1">
        <v>0</v>
      </c>
      <c r="AR148" s="1">
        <v>0</v>
      </c>
      <c r="AS148" s="1">
        <v>0</v>
      </c>
      <c r="AT148" s="1">
        <v>0</v>
      </c>
      <c r="AU148" s="1">
        <v>0</v>
      </c>
      <c r="AV148" s="1">
        <v>0</v>
      </c>
      <c r="AW148" s="1">
        <v>0</v>
      </c>
      <c r="AX148" s="1">
        <v>0</v>
      </c>
      <c r="AY148" s="1">
        <v>128</v>
      </c>
      <c r="AZ148" s="1">
        <v>91631890</v>
      </c>
      <c r="BA148" s="1">
        <v>6996</v>
      </c>
      <c r="BB148" s="1">
        <v>870892011</v>
      </c>
      <c r="BC148" s="1">
        <v>7124</v>
      </c>
      <c r="BD148" s="1">
        <v>962523901</v>
      </c>
      <c r="BE148" s="1">
        <v>7206</v>
      </c>
      <c r="BF148" s="1">
        <v>995331940</v>
      </c>
    </row>
    <row r="149" spans="1:58" s="5" customFormat="1" ht="15.75" x14ac:dyDescent="0.25">
      <c r="A149" s="5" t="s">
        <v>55</v>
      </c>
      <c r="B149" s="5" t="s">
        <v>59</v>
      </c>
      <c r="C149" s="3"/>
      <c r="D149" s="4" t="s">
        <v>47</v>
      </c>
      <c r="E149" s="4">
        <v>40</v>
      </c>
      <c r="F149" s="4">
        <v>2530359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40</v>
      </c>
      <c r="P149" s="4">
        <v>2530359</v>
      </c>
      <c r="Q149" s="4">
        <v>0</v>
      </c>
      <c r="R149" s="4">
        <v>0</v>
      </c>
      <c r="S149" s="4">
        <v>0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  <c r="AF149" s="4">
        <v>0</v>
      </c>
      <c r="AG149" s="4">
        <v>0</v>
      </c>
      <c r="AH149" s="4">
        <v>0</v>
      </c>
      <c r="AI149" s="4">
        <v>0</v>
      </c>
      <c r="AJ149" s="4">
        <v>0</v>
      </c>
      <c r="AK149" s="4">
        <v>0</v>
      </c>
      <c r="AL149" s="4">
        <v>0</v>
      </c>
      <c r="AM149" s="4">
        <v>42</v>
      </c>
      <c r="AN149" s="4">
        <v>30277680</v>
      </c>
      <c r="AO149" s="4">
        <v>82</v>
      </c>
      <c r="AP149" s="4">
        <v>32808039</v>
      </c>
      <c r="AQ149" s="4">
        <v>0</v>
      </c>
      <c r="AR149" s="4">
        <v>0</v>
      </c>
      <c r="AS149" s="4">
        <v>0</v>
      </c>
      <c r="AT149" s="4">
        <v>0</v>
      </c>
      <c r="AU149" s="4">
        <v>0</v>
      </c>
      <c r="AV149" s="4">
        <v>0</v>
      </c>
      <c r="AW149" s="4">
        <v>0</v>
      </c>
      <c r="AX149" s="4">
        <v>0</v>
      </c>
      <c r="AY149" s="4">
        <v>128</v>
      </c>
      <c r="AZ149" s="4">
        <v>91631890</v>
      </c>
      <c r="BA149" s="4">
        <v>6996</v>
      </c>
      <c r="BB149" s="4">
        <v>870892011</v>
      </c>
      <c r="BC149" s="4">
        <v>7124</v>
      </c>
      <c r="BD149" s="4">
        <v>962523901</v>
      </c>
      <c r="BE149" s="4">
        <v>7206</v>
      </c>
      <c r="BF149" s="4">
        <v>995331940</v>
      </c>
    </row>
    <row r="150" spans="1:58" s="2" customFormat="1" ht="15.75" x14ac:dyDescent="0.25">
      <c r="A150" s="2" t="s">
        <v>55</v>
      </c>
      <c r="B150" s="2" t="s">
        <v>59</v>
      </c>
      <c r="C150" s="1">
        <v>42</v>
      </c>
      <c r="D150" s="1" t="s">
        <v>48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</row>
    <row r="151" spans="1:58" s="5" customFormat="1" ht="15.75" x14ac:dyDescent="0.25">
      <c r="A151" s="5" t="s">
        <v>55</v>
      </c>
      <c r="B151" s="5" t="s">
        <v>59</v>
      </c>
      <c r="C151" s="3"/>
      <c r="D151" s="4" t="s">
        <v>49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0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  <c r="AE151" s="4">
        <v>0</v>
      </c>
      <c r="AF151" s="4">
        <v>0</v>
      </c>
      <c r="AG151" s="4">
        <v>0</v>
      </c>
      <c r="AH151" s="4">
        <v>0</v>
      </c>
      <c r="AI151" s="4">
        <v>0</v>
      </c>
      <c r="AJ151" s="4">
        <v>0</v>
      </c>
      <c r="AK151" s="4">
        <v>0</v>
      </c>
      <c r="AL151" s="4">
        <v>0</v>
      </c>
      <c r="AM151" s="4">
        <v>0</v>
      </c>
      <c r="AN151" s="4">
        <v>0</v>
      </c>
      <c r="AO151" s="4">
        <v>0</v>
      </c>
      <c r="AP151" s="4">
        <v>0</v>
      </c>
      <c r="AQ151" s="4">
        <v>0</v>
      </c>
      <c r="AR151" s="4">
        <v>0</v>
      </c>
      <c r="AS151" s="4">
        <v>0</v>
      </c>
      <c r="AT151" s="4">
        <v>0</v>
      </c>
      <c r="AU151" s="4">
        <v>0</v>
      </c>
      <c r="AV151" s="4">
        <v>0</v>
      </c>
      <c r="AW151" s="4">
        <v>0</v>
      </c>
      <c r="AX151" s="4">
        <v>0</v>
      </c>
      <c r="AY151" s="4">
        <v>0</v>
      </c>
      <c r="AZ151" s="4">
        <v>0</v>
      </c>
      <c r="BA151" s="4">
        <v>0</v>
      </c>
      <c r="BB151" s="4">
        <v>0</v>
      </c>
      <c r="BC151" s="4">
        <v>0</v>
      </c>
      <c r="BD151" s="4">
        <v>0</v>
      </c>
      <c r="BE151" s="4">
        <v>0</v>
      </c>
      <c r="BF151" s="4">
        <v>0</v>
      </c>
    </row>
    <row r="152" spans="1:58" s="2" customFormat="1" ht="15.75" x14ac:dyDescent="0.25">
      <c r="A152" s="2" t="s">
        <v>55</v>
      </c>
      <c r="B152" s="2" t="s">
        <v>59</v>
      </c>
      <c r="C152" s="1">
        <v>43</v>
      </c>
      <c r="D152" s="1" t="s">
        <v>50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53</v>
      </c>
      <c r="Z152" s="1">
        <v>580505187</v>
      </c>
      <c r="AA152" s="1">
        <v>53</v>
      </c>
      <c r="AB152" s="1">
        <v>580505187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53</v>
      </c>
      <c r="AP152" s="1">
        <v>580505187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53</v>
      </c>
      <c r="BF152" s="1">
        <v>580505187</v>
      </c>
    </row>
    <row r="153" spans="1:58" s="5" customFormat="1" ht="15.75" x14ac:dyDescent="0.25">
      <c r="A153" s="5" t="s">
        <v>55</v>
      </c>
      <c r="B153" s="5" t="s">
        <v>59</v>
      </c>
      <c r="C153" s="3"/>
      <c r="D153" s="4" t="s">
        <v>51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>
        <v>0</v>
      </c>
      <c r="Q153" s="4">
        <v>0</v>
      </c>
      <c r="R153" s="4">
        <v>0</v>
      </c>
      <c r="S153" s="4">
        <v>0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53</v>
      </c>
      <c r="Z153" s="4">
        <v>580505187</v>
      </c>
      <c r="AA153" s="4">
        <v>53</v>
      </c>
      <c r="AB153" s="4">
        <v>580505187</v>
      </c>
      <c r="AC153" s="4">
        <v>0</v>
      </c>
      <c r="AD153" s="4">
        <v>0</v>
      </c>
      <c r="AE153" s="4">
        <v>0</v>
      </c>
      <c r="AF153" s="4">
        <v>0</v>
      </c>
      <c r="AG153" s="4">
        <v>0</v>
      </c>
      <c r="AH153" s="4">
        <v>0</v>
      </c>
      <c r="AI153" s="4">
        <v>0</v>
      </c>
      <c r="AJ153" s="4">
        <v>0</v>
      </c>
      <c r="AK153" s="4">
        <v>0</v>
      </c>
      <c r="AL153" s="4">
        <v>0</v>
      </c>
      <c r="AM153" s="4">
        <v>0</v>
      </c>
      <c r="AN153" s="4">
        <v>0</v>
      </c>
      <c r="AO153" s="4">
        <v>53</v>
      </c>
      <c r="AP153" s="4">
        <v>580505187</v>
      </c>
      <c r="AQ153" s="4">
        <v>0</v>
      </c>
      <c r="AR153" s="4">
        <v>0</v>
      </c>
      <c r="AS153" s="4">
        <v>0</v>
      </c>
      <c r="AT153" s="4">
        <v>0</v>
      </c>
      <c r="AU153" s="4">
        <v>0</v>
      </c>
      <c r="AV153" s="4">
        <v>0</v>
      </c>
      <c r="AW153" s="4">
        <v>0</v>
      </c>
      <c r="AX153" s="4">
        <v>0</v>
      </c>
      <c r="AY153" s="4">
        <v>0</v>
      </c>
      <c r="AZ153" s="4">
        <v>0</v>
      </c>
      <c r="BA153" s="4">
        <v>0</v>
      </c>
      <c r="BB153" s="4">
        <v>0</v>
      </c>
      <c r="BC153" s="4">
        <v>0</v>
      </c>
      <c r="BD153" s="4">
        <v>0</v>
      </c>
      <c r="BE153" s="4">
        <v>53</v>
      </c>
      <c r="BF153" s="4">
        <v>580505187</v>
      </c>
    </row>
    <row r="154" spans="1:58" s="5" customFormat="1" ht="15.75" x14ac:dyDescent="0.25">
      <c r="A154" s="5" t="s">
        <v>55</v>
      </c>
      <c r="B154" s="5" t="s">
        <v>59</v>
      </c>
      <c r="C154" s="3"/>
      <c r="D154" s="4" t="s">
        <v>52</v>
      </c>
      <c r="E154" s="4">
        <v>219694</v>
      </c>
      <c r="F154" s="4">
        <v>31369313172.34</v>
      </c>
      <c r="G154" s="4">
        <v>62752</v>
      </c>
      <c r="H154" s="4">
        <v>8918225927.0200005</v>
      </c>
      <c r="I154" s="4">
        <v>49117</v>
      </c>
      <c r="J154" s="4">
        <v>6397655344</v>
      </c>
      <c r="K154" s="4">
        <v>913</v>
      </c>
      <c r="L154" s="4">
        <v>155504395</v>
      </c>
      <c r="M154" s="4">
        <v>1523</v>
      </c>
      <c r="N154" s="4">
        <v>1817953671.4200001</v>
      </c>
      <c r="O154" s="4">
        <v>284882</v>
      </c>
      <c r="P154" s="4">
        <v>42260997165.779999</v>
      </c>
      <c r="Q154" s="4">
        <v>35826</v>
      </c>
      <c r="R154" s="4">
        <v>13404111707.629999</v>
      </c>
      <c r="S154" s="4">
        <v>1557</v>
      </c>
      <c r="T154" s="4">
        <v>9016631374.9300003</v>
      </c>
      <c r="U154" s="4">
        <v>167</v>
      </c>
      <c r="V154" s="4">
        <v>4699888444.6700001</v>
      </c>
      <c r="W154" s="4">
        <v>4</v>
      </c>
      <c r="X154" s="4">
        <v>142365849.52000001</v>
      </c>
      <c r="Y154" s="4">
        <v>59</v>
      </c>
      <c r="Z154" s="4">
        <v>600015661</v>
      </c>
      <c r="AA154" s="4">
        <v>37613</v>
      </c>
      <c r="AB154" s="4">
        <v>27863013037.75</v>
      </c>
      <c r="AC154" s="4">
        <v>0</v>
      </c>
      <c r="AD154" s="4">
        <v>0</v>
      </c>
      <c r="AE154" s="4">
        <v>937</v>
      </c>
      <c r="AF154" s="4">
        <v>170078859.75999999</v>
      </c>
      <c r="AG154" s="4">
        <v>2976</v>
      </c>
      <c r="AH154" s="4">
        <v>805070394.77999997</v>
      </c>
      <c r="AI154" s="4">
        <v>251</v>
      </c>
      <c r="AJ154" s="4">
        <v>50495000</v>
      </c>
      <c r="AK154" s="4">
        <v>0</v>
      </c>
      <c r="AL154" s="4">
        <v>0</v>
      </c>
      <c r="AM154" s="4">
        <v>30142</v>
      </c>
      <c r="AN154" s="4">
        <v>2231482624</v>
      </c>
      <c r="AO154" s="4">
        <v>356801</v>
      </c>
      <c r="AP154" s="4">
        <v>73381137082.070007</v>
      </c>
      <c r="AQ154" s="4">
        <v>247089</v>
      </c>
      <c r="AR154" s="4">
        <v>29341733620.380001</v>
      </c>
      <c r="AS154" s="4">
        <v>19441</v>
      </c>
      <c r="AT154" s="4">
        <v>2426135200</v>
      </c>
      <c r="AU154" s="4">
        <v>248</v>
      </c>
      <c r="AV154" s="4">
        <v>327364733.01999998</v>
      </c>
      <c r="AW154" s="4">
        <v>2537</v>
      </c>
      <c r="AX154" s="4">
        <v>5217495275.4499998</v>
      </c>
      <c r="AY154" s="4">
        <v>18463</v>
      </c>
      <c r="AZ154" s="4">
        <v>14052699373.32</v>
      </c>
      <c r="BA154" s="4">
        <v>77867</v>
      </c>
      <c r="BB154" s="4">
        <v>23526725886.93</v>
      </c>
      <c r="BC154" s="4">
        <v>118556</v>
      </c>
      <c r="BD154" s="4">
        <v>45550420468.720001</v>
      </c>
      <c r="BE154" s="4">
        <v>475357</v>
      </c>
      <c r="BF154" s="4">
        <v>118931557550.78999</v>
      </c>
    </row>
    <row r="155" spans="1:58" s="2" customFormat="1" ht="15.75" x14ac:dyDescent="0.25">
      <c r="A155" s="2" t="s">
        <v>56</v>
      </c>
      <c r="B155" s="2" t="s">
        <v>60</v>
      </c>
      <c r="C155" s="1">
        <v>1</v>
      </c>
      <c r="D155" s="1" t="s">
        <v>2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</row>
    <row r="156" spans="1:58" s="2" customFormat="1" ht="15.75" x14ac:dyDescent="0.25">
      <c r="A156" s="2" t="s">
        <v>56</v>
      </c>
      <c r="B156" s="2" t="s">
        <v>60</v>
      </c>
      <c r="C156" s="1">
        <v>2</v>
      </c>
      <c r="D156" s="1" t="s">
        <v>3</v>
      </c>
      <c r="E156" s="1">
        <v>31</v>
      </c>
      <c r="F156" s="1">
        <v>4041612.88</v>
      </c>
      <c r="G156" s="1">
        <v>2786</v>
      </c>
      <c r="H156" s="1">
        <v>513975643.83999997</v>
      </c>
      <c r="I156" s="1">
        <v>3</v>
      </c>
      <c r="J156" s="1">
        <v>3352802</v>
      </c>
      <c r="K156" s="1">
        <v>0</v>
      </c>
      <c r="L156" s="1">
        <v>0</v>
      </c>
      <c r="M156" s="1">
        <v>0</v>
      </c>
      <c r="N156" s="1">
        <v>0</v>
      </c>
      <c r="O156" s="1">
        <v>2817</v>
      </c>
      <c r="P156" s="1">
        <v>518017256.72000003</v>
      </c>
      <c r="Q156" s="1">
        <v>353</v>
      </c>
      <c r="R156" s="1">
        <v>63458961.659999996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353</v>
      </c>
      <c r="AB156" s="1">
        <v>63458961.659999996</v>
      </c>
      <c r="AC156" s="1">
        <v>0</v>
      </c>
      <c r="AD156" s="1">
        <v>0</v>
      </c>
      <c r="AE156" s="1">
        <v>20</v>
      </c>
      <c r="AF156" s="1">
        <v>2249750</v>
      </c>
      <c r="AG156" s="1">
        <v>13</v>
      </c>
      <c r="AH156" s="1">
        <v>10739450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3203</v>
      </c>
      <c r="AP156" s="1">
        <v>594465418.38</v>
      </c>
      <c r="AQ156" s="1">
        <v>1171</v>
      </c>
      <c r="AR156" s="1">
        <v>200461695.72</v>
      </c>
      <c r="AS156" s="1">
        <v>0</v>
      </c>
      <c r="AT156" s="1">
        <v>0</v>
      </c>
      <c r="AU156" s="1">
        <v>1</v>
      </c>
      <c r="AV156" s="1">
        <v>1000000</v>
      </c>
      <c r="AW156" s="1">
        <v>9</v>
      </c>
      <c r="AX156" s="1">
        <v>28996837</v>
      </c>
      <c r="AY156" s="1">
        <v>15</v>
      </c>
      <c r="AZ156" s="1">
        <v>9700000</v>
      </c>
      <c r="BA156" s="1">
        <v>45</v>
      </c>
      <c r="BB156" s="1">
        <v>20087984</v>
      </c>
      <c r="BC156" s="1">
        <v>70</v>
      </c>
      <c r="BD156" s="1">
        <v>59784821</v>
      </c>
      <c r="BE156" s="1">
        <v>3273</v>
      </c>
      <c r="BF156" s="1">
        <v>654250239.38</v>
      </c>
    </row>
    <row r="157" spans="1:58" s="2" customFormat="1" ht="15.75" x14ac:dyDescent="0.25">
      <c r="A157" s="2" t="s">
        <v>56</v>
      </c>
      <c r="B157" s="2" t="s">
        <v>60</v>
      </c>
      <c r="C157" s="1">
        <v>3</v>
      </c>
      <c r="D157" s="1" t="s">
        <v>4</v>
      </c>
      <c r="E157" s="1">
        <v>0</v>
      </c>
      <c r="F157" s="1">
        <v>0</v>
      </c>
      <c r="G157" s="1">
        <v>103</v>
      </c>
      <c r="H157" s="1">
        <v>22204500</v>
      </c>
      <c r="I157" s="1">
        <v>4</v>
      </c>
      <c r="J157" s="1">
        <v>449000</v>
      </c>
      <c r="K157" s="1">
        <v>7</v>
      </c>
      <c r="L157" s="1">
        <v>1221000</v>
      </c>
      <c r="M157" s="1">
        <v>128</v>
      </c>
      <c r="N157" s="1">
        <v>23001400</v>
      </c>
      <c r="O157" s="1">
        <v>238</v>
      </c>
      <c r="P157" s="1">
        <v>46426900</v>
      </c>
      <c r="Q157" s="1">
        <v>1</v>
      </c>
      <c r="R157" s="1">
        <v>3500000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1</v>
      </c>
      <c r="AB157" s="1">
        <v>3500000</v>
      </c>
      <c r="AC157" s="1">
        <v>0</v>
      </c>
      <c r="AD157" s="1">
        <v>0</v>
      </c>
      <c r="AE157" s="1">
        <v>1</v>
      </c>
      <c r="AF157" s="1">
        <v>100000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63</v>
      </c>
      <c r="AN157" s="1">
        <v>9639100</v>
      </c>
      <c r="AO157" s="1">
        <v>303</v>
      </c>
      <c r="AP157" s="1">
        <v>59666000</v>
      </c>
      <c r="AQ157" s="1">
        <v>271</v>
      </c>
      <c r="AR157" s="1">
        <v>50653300</v>
      </c>
      <c r="AS157" s="1">
        <v>0</v>
      </c>
      <c r="AT157" s="1">
        <v>0</v>
      </c>
      <c r="AU157" s="1">
        <v>1</v>
      </c>
      <c r="AV157" s="1">
        <v>1962220</v>
      </c>
      <c r="AW157" s="1">
        <v>3</v>
      </c>
      <c r="AX157" s="1">
        <v>9787500</v>
      </c>
      <c r="AY157" s="1">
        <v>1</v>
      </c>
      <c r="AZ157" s="1">
        <v>800000</v>
      </c>
      <c r="BA157" s="1">
        <v>25</v>
      </c>
      <c r="BB157" s="1">
        <v>5990700</v>
      </c>
      <c r="BC157" s="1">
        <v>30</v>
      </c>
      <c r="BD157" s="1">
        <v>18540420</v>
      </c>
      <c r="BE157" s="1">
        <v>333</v>
      </c>
      <c r="BF157" s="1">
        <v>78206420</v>
      </c>
    </row>
    <row r="158" spans="1:58" s="2" customFormat="1" ht="15.75" x14ac:dyDescent="0.25">
      <c r="A158" s="2" t="s">
        <v>56</v>
      </c>
      <c r="B158" s="2" t="s">
        <v>60</v>
      </c>
      <c r="C158" s="1">
        <v>4</v>
      </c>
      <c r="D158" s="1" t="s">
        <v>5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</row>
    <row r="159" spans="1:58" s="2" customFormat="1" ht="15.75" x14ac:dyDescent="0.25">
      <c r="A159" s="2" t="s">
        <v>56</v>
      </c>
      <c r="B159" s="2" t="s">
        <v>60</v>
      </c>
      <c r="C159" s="1">
        <v>5</v>
      </c>
      <c r="D159" s="1" t="s">
        <v>6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</row>
    <row r="160" spans="1:58" s="2" customFormat="1" ht="15.75" x14ac:dyDescent="0.25">
      <c r="A160" s="2" t="s">
        <v>56</v>
      </c>
      <c r="B160" s="2" t="s">
        <v>60</v>
      </c>
      <c r="C160" s="1">
        <v>6</v>
      </c>
      <c r="D160" s="1" t="s">
        <v>7</v>
      </c>
      <c r="E160" s="1">
        <v>1695</v>
      </c>
      <c r="F160" s="1">
        <v>266203200</v>
      </c>
      <c r="G160" s="1">
        <v>0</v>
      </c>
      <c r="H160" s="1">
        <v>0</v>
      </c>
      <c r="I160" s="1">
        <v>6</v>
      </c>
      <c r="J160" s="1">
        <v>960000</v>
      </c>
      <c r="K160" s="1">
        <v>0</v>
      </c>
      <c r="L160" s="1">
        <v>0</v>
      </c>
      <c r="M160" s="1">
        <v>1</v>
      </c>
      <c r="N160" s="1">
        <v>92681</v>
      </c>
      <c r="O160" s="1">
        <v>1696</v>
      </c>
      <c r="P160" s="1">
        <v>266295881</v>
      </c>
      <c r="Q160" s="1">
        <v>76</v>
      </c>
      <c r="R160" s="1">
        <v>125526905</v>
      </c>
      <c r="S160" s="1">
        <v>12</v>
      </c>
      <c r="T160" s="1">
        <v>65750000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88</v>
      </c>
      <c r="AB160" s="1">
        <v>191276905</v>
      </c>
      <c r="AC160" s="1">
        <v>0</v>
      </c>
      <c r="AD160" s="1">
        <v>0</v>
      </c>
      <c r="AE160" s="1">
        <v>3</v>
      </c>
      <c r="AF160" s="1">
        <v>828250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1787</v>
      </c>
      <c r="AP160" s="1">
        <v>458401036</v>
      </c>
      <c r="AQ160" s="1">
        <v>1395</v>
      </c>
      <c r="AR160" s="1">
        <v>147379700</v>
      </c>
      <c r="AS160" s="1">
        <v>604</v>
      </c>
      <c r="AT160" s="1">
        <v>75081700</v>
      </c>
      <c r="AU160" s="1">
        <v>2</v>
      </c>
      <c r="AV160" s="1">
        <v>1800000</v>
      </c>
      <c r="AW160" s="1">
        <v>7</v>
      </c>
      <c r="AX160" s="1">
        <v>9590001</v>
      </c>
      <c r="AY160" s="1">
        <v>47</v>
      </c>
      <c r="AZ160" s="1">
        <v>26524201</v>
      </c>
      <c r="BA160" s="1">
        <v>0</v>
      </c>
      <c r="BB160" s="1">
        <v>0</v>
      </c>
      <c r="BC160" s="1">
        <v>660</v>
      </c>
      <c r="BD160" s="1">
        <v>112995902</v>
      </c>
      <c r="BE160" s="1">
        <v>2447</v>
      </c>
      <c r="BF160" s="1">
        <v>571396938</v>
      </c>
    </row>
    <row r="161" spans="1:58" s="2" customFormat="1" ht="15.75" x14ac:dyDescent="0.25">
      <c r="A161" s="2" t="s">
        <v>56</v>
      </c>
      <c r="B161" s="2" t="s">
        <v>60</v>
      </c>
      <c r="C161" s="1">
        <v>7</v>
      </c>
      <c r="D161" s="1" t="s">
        <v>8</v>
      </c>
      <c r="E161" s="1">
        <v>3111</v>
      </c>
      <c r="F161" s="1">
        <v>485085100</v>
      </c>
      <c r="G161" s="1">
        <v>1208</v>
      </c>
      <c r="H161" s="1">
        <v>185711000</v>
      </c>
      <c r="I161" s="1">
        <v>6</v>
      </c>
      <c r="J161" s="1">
        <v>666302</v>
      </c>
      <c r="K161" s="1">
        <v>0</v>
      </c>
      <c r="L161" s="1">
        <v>0</v>
      </c>
      <c r="M161" s="1">
        <v>0</v>
      </c>
      <c r="N161" s="1">
        <v>0</v>
      </c>
      <c r="O161" s="1">
        <v>4319</v>
      </c>
      <c r="P161" s="1">
        <v>670796100</v>
      </c>
      <c r="Q161" s="1">
        <v>257</v>
      </c>
      <c r="R161" s="1">
        <v>26650000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257</v>
      </c>
      <c r="AB161" s="1">
        <v>26650000</v>
      </c>
      <c r="AC161" s="1">
        <v>0</v>
      </c>
      <c r="AD161" s="1">
        <v>0</v>
      </c>
      <c r="AE161" s="1">
        <v>3</v>
      </c>
      <c r="AF161" s="1">
        <v>209085</v>
      </c>
      <c r="AG161" s="1">
        <v>5</v>
      </c>
      <c r="AH161" s="1">
        <v>4500000</v>
      </c>
      <c r="AI161" s="1">
        <v>0</v>
      </c>
      <c r="AJ161" s="1">
        <v>0</v>
      </c>
      <c r="AK161" s="1">
        <v>0</v>
      </c>
      <c r="AL161" s="1">
        <v>0</v>
      </c>
      <c r="AM161" s="1">
        <v>2</v>
      </c>
      <c r="AN161" s="1">
        <v>60000</v>
      </c>
      <c r="AO161" s="1">
        <v>4586</v>
      </c>
      <c r="AP161" s="1">
        <v>702215185</v>
      </c>
      <c r="AQ161" s="1">
        <v>4507</v>
      </c>
      <c r="AR161" s="1">
        <v>493566100</v>
      </c>
      <c r="AS161" s="1">
        <v>0</v>
      </c>
      <c r="AT161" s="1">
        <v>0</v>
      </c>
      <c r="AU161" s="1">
        <v>0</v>
      </c>
      <c r="AV161" s="1">
        <v>0</v>
      </c>
      <c r="AW161" s="1">
        <v>5</v>
      </c>
      <c r="AX161" s="1">
        <v>3300000</v>
      </c>
      <c r="AY161" s="1">
        <v>0</v>
      </c>
      <c r="AZ161" s="1">
        <v>0</v>
      </c>
      <c r="BA161" s="1">
        <v>26</v>
      </c>
      <c r="BB161" s="1">
        <v>7681940</v>
      </c>
      <c r="BC161" s="1">
        <v>31</v>
      </c>
      <c r="BD161" s="1">
        <v>10981940</v>
      </c>
      <c r="BE161" s="1">
        <v>4617</v>
      </c>
      <c r="BF161" s="1">
        <v>713197125</v>
      </c>
    </row>
    <row r="162" spans="1:58" s="2" customFormat="1" ht="15.75" x14ac:dyDescent="0.25">
      <c r="A162" s="2" t="s">
        <v>56</v>
      </c>
      <c r="B162" s="2" t="s">
        <v>60</v>
      </c>
      <c r="C162" s="1">
        <v>8</v>
      </c>
      <c r="D162" s="1" t="s">
        <v>9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</row>
    <row r="163" spans="1:58" s="2" customFormat="1" ht="15.75" x14ac:dyDescent="0.25">
      <c r="A163" s="2" t="s">
        <v>56</v>
      </c>
      <c r="B163" s="2" t="s">
        <v>60</v>
      </c>
      <c r="C163" s="1">
        <v>9</v>
      </c>
      <c r="D163" s="1" t="s">
        <v>10</v>
      </c>
      <c r="E163" s="1">
        <v>2</v>
      </c>
      <c r="F163" s="1">
        <v>350000</v>
      </c>
      <c r="G163" s="1">
        <v>795</v>
      </c>
      <c r="H163" s="1">
        <v>120197900</v>
      </c>
      <c r="I163" s="1">
        <v>795</v>
      </c>
      <c r="J163" s="1">
        <v>120197900</v>
      </c>
      <c r="K163" s="1">
        <v>0</v>
      </c>
      <c r="L163" s="1">
        <v>0</v>
      </c>
      <c r="M163" s="1">
        <v>99</v>
      </c>
      <c r="N163" s="1">
        <v>13805448</v>
      </c>
      <c r="O163" s="1">
        <v>896</v>
      </c>
      <c r="P163" s="1">
        <v>134353348</v>
      </c>
      <c r="Q163" s="1">
        <v>160</v>
      </c>
      <c r="R163" s="1">
        <v>38078115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160</v>
      </c>
      <c r="AB163" s="1">
        <v>38078115</v>
      </c>
      <c r="AC163" s="1">
        <v>0</v>
      </c>
      <c r="AD163" s="1">
        <v>0</v>
      </c>
      <c r="AE163" s="1">
        <v>13</v>
      </c>
      <c r="AF163" s="1">
        <v>1966599</v>
      </c>
      <c r="AG163" s="1">
        <v>4</v>
      </c>
      <c r="AH163" s="1">
        <v>3250000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1073</v>
      </c>
      <c r="AP163" s="1">
        <v>177648062</v>
      </c>
      <c r="AQ163" s="1">
        <v>1036</v>
      </c>
      <c r="AR163" s="1">
        <v>146556963</v>
      </c>
      <c r="AS163" s="1">
        <v>1</v>
      </c>
      <c r="AT163" s="1">
        <v>45600</v>
      </c>
      <c r="AU163" s="1">
        <v>3</v>
      </c>
      <c r="AV163" s="1">
        <v>3864534</v>
      </c>
      <c r="AW163" s="1">
        <v>242</v>
      </c>
      <c r="AX163" s="1">
        <v>39261788</v>
      </c>
      <c r="AY163" s="1">
        <v>26</v>
      </c>
      <c r="AZ163" s="1">
        <v>30656908.719999999</v>
      </c>
      <c r="BA163" s="1">
        <v>11</v>
      </c>
      <c r="BB163" s="1">
        <v>7885000</v>
      </c>
      <c r="BC163" s="1">
        <v>283</v>
      </c>
      <c r="BD163" s="1">
        <v>81713830.719999999</v>
      </c>
      <c r="BE163" s="1">
        <v>1356</v>
      </c>
      <c r="BF163" s="1">
        <v>259361892.72</v>
      </c>
    </row>
    <row r="164" spans="1:58" s="2" customFormat="1" ht="15.75" x14ac:dyDescent="0.25">
      <c r="A164" s="2" t="s">
        <v>56</v>
      </c>
      <c r="B164" s="2" t="s">
        <v>60</v>
      </c>
      <c r="C164" s="1">
        <v>10</v>
      </c>
      <c r="D164" s="1" t="s">
        <v>11</v>
      </c>
      <c r="E164" s="1">
        <v>0</v>
      </c>
      <c r="F164" s="1">
        <v>0</v>
      </c>
      <c r="G164" s="1">
        <v>68</v>
      </c>
      <c r="H164" s="1">
        <v>12116900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68</v>
      </c>
      <c r="P164" s="1">
        <v>12116900</v>
      </c>
      <c r="Q164" s="1">
        <v>151</v>
      </c>
      <c r="R164" s="1">
        <v>13153860</v>
      </c>
      <c r="S164" s="1">
        <v>1</v>
      </c>
      <c r="T164" s="1">
        <v>195000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152</v>
      </c>
      <c r="AB164" s="1">
        <v>13348860</v>
      </c>
      <c r="AC164" s="1">
        <v>0</v>
      </c>
      <c r="AD164" s="1">
        <v>0</v>
      </c>
      <c r="AE164" s="1">
        <v>6</v>
      </c>
      <c r="AF164" s="1">
        <v>345920</v>
      </c>
      <c r="AG164" s="1">
        <v>2</v>
      </c>
      <c r="AH164" s="1">
        <v>3750000</v>
      </c>
      <c r="AI164" s="1">
        <v>0</v>
      </c>
      <c r="AJ164" s="1">
        <v>0</v>
      </c>
      <c r="AK164" s="1">
        <v>0</v>
      </c>
      <c r="AL164" s="1">
        <v>0</v>
      </c>
      <c r="AM164" s="1">
        <v>683</v>
      </c>
      <c r="AN164" s="1">
        <v>102323257</v>
      </c>
      <c r="AO164" s="1">
        <v>911</v>
      </c>
      <c r="AP164" s="1">
        <v>131884937</v>
      </c>
      <c r="AQ164" s="1">
        <v>211</v>
      </c>
      <c r="AR164" s="1">
        <v>40387747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81</v>
      </c>
      <c r="BB164" s="1">
        <v>12919600</v>
      </c>
      <c r="BC164" s="1">
        <v>81</v>
      </c>
      <c r="BD164" s="1">
        <v>12919600</v>
      </c>
      <c r="BE164" s="1">
        <v>992</v>
      </c>
      <c r="BF164" s="1">
        <v>144804537</v>
      </c>
    </row>
    <row r="165" spans="1:58" s="2" customFormat="1" ht="15.75" x14ac:dyDescent="0.25">
      <c r="A165" s="2" t="s">
        <v>56</v>
      </c>
      <c r="B165" s="2" t="s">
        <v>60</v>
      </c>
      <c r="C165" s="1">
        <v>11</v>
      </c>
      <c r="D165" s="1" t="s">
        <v>12</v>
      </c>
      <c r="E165" s="1">
        <v>612</v>
      </c>
      <c r="F165" s="1">
        <v>133957930</v>
      </c>
      <c r="G165" s="1">
        <v>0</v>
      </c>
      <c r="H165" s="1">
        <v>0</v>
      </c>
      <c r="I165" s="1">
        <v>4</v>
      </c>
      <c r="J165" s="1">
        <v>718113.56</v>
      </c>
      <c r="K165" s="1">
        <v>0</v>
      </c>
      <c r="L165" s="1">
        <v>0</v>
      </c>
      <c r="M165" s="1">
        <v>0</v>
      </c>
      <c r="N165" s="1">
        <v>0</v>
      </c>
      <c r="O165" s="1">
        <v>612</v>
      </c>
      <c r="P165" s="1">
        <v>133957930</v>
      </c>
      <c r="Q165" s="1">
        <v>27</v>
      </c>
      <c r="R165" s="1">
        <v>36362468.280000001</v>
      </c>
      <c r="S165" s="1">
        <v>5</v>
      </c>
      <c r="T165" s="1">
        <v>10562000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32</v>
      </c>
      <c r="AB165" s="1">
        <v>46924468.280000001</v>
      </c>
      <c r="AC165" s="1">
        <v>0</v>
      </c>
      <c r="AD165" s="1">
        <v>0</v>
      </c>
      <c r="AE165" s="1">
        <v>13</v>
      </c>
      <c r="AF165" s="1">
        <v>1599595</v>
      </c>
      <c r="AG165" s="1">
        <v>3</v>
      </c>
      <c r="AH165" s="1">
        <v>4100000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660</v>
      </c>
      <c r="AP165" s="1">
        <v>186581993.28</v>
      </c>
      <c r="AQ165" s="1">
        <v>550</v>
      </c>
      <c r="AR165" s="1">
        <v>108978508</v>
      </c>
      <c r="AS165" s="1">
        <v>0</v>
      </c>
      <c r="AT165" s="1">
        <v>0</v>
      </c>
      <c r="AU165" s="1">
        <v>0</v>
      </c>
      <c r="AV165" s="1">
        <v>0</v>
      </c>
      <c r="AW165" s="1">
        <v>49</v>
      </c>
      <c r="AX165" s="1">
        <v>76297744</v>
      </c>
      <c r="AY165" s="1">
        <v>136</v>
      </c>
      <c r="AZ165" s="1">
        <v>31004200</v>
      </c>
      <c r="BA165" s="1">
        <v>136</v>
      </c>
      <c r="BB165" s="1">
        <v>90797777.230000004</v>
      </c>
      <c r="BC165" s="1">
        <v>321</v>
      </c>
      <c r="BD165" s="1">
        <v>198099721.22999999</v>
      </c>
      <c r="BE165" s="1">
        <v>981</v>
      </c>
      <c r="BF165" s="1">
        <v>384681714.50999999</v>
      </c>
    </row>
    <row r="166" spans="1:58" s="2" customFormat="1" ht="15.75" x14ac:dyDescent="0.25">
      <c r="A166" s="2" t="s">
        <v>56</v>
      </c>
      <c r="B166" s="2" t="s">
        <v>60</v>
      </c>
      <c r="C166" s="1">
        <v>12</v>
      </c>
      <c r="D166" s="1" t="s">
        <v>13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</row>
    <row r="167" spans="1:58" s="5" customFormat="1" ht="15.75" x14ac:dyDescent="0.25">
      <c r="A167" s="5" t="s">
        <v>56</v>
      </c>
      <c r="B167" s="5" t="s">
        <v>60</v>
      </c>
      <c r="C167" s="3"/>
      <c r="D167" s="4" t="s">
        <v>14</v>
      </c>
      <c r="E167" s="4">
        <v>5451</v>
      </c>
      <c r="F167" s="4">
        <v>889637842.88</v>
      </c>
      <c r="G167" s="4">
        <v>4960</v>
      </c>
      <c r="H167" s="4">
        <v>854205943.84000003</v>
      </c>
      <c r="I167" s="4">
        <v>818</v>
      </c>
      <c r="J167" s="4">
        <v>126344117.56</v>
      </c>
      <c r="K167" s="4">
        <v>7</v>
      </c>
      <c r="L167" s="4">
        <v>1221000</v>
      </c>
      <c r="M167" s="4">
        <v>228</v>
      </c>
      <c r="N167" s="4">
        <v>36899529</v>
      </c>
      <c r="O167" s="4">
        <v>10646</v>
      </c>
      <c r="P167" s="4">
        <v>1781964315.72</v>
      </c>
      <c r="Q167" s="4">
        <v>1025</v>
      </c>
      <c r="R167" s="4">
        <v>306730309.94</v>
      </c>
      <c r="S167" s="4">
        <v>18</v>
      </c>
      <c r="T167" s="4">
        <v>76507000</v>
      </c>
      <c r="U167" s="4">
        <v>0</v>
      </c>
      <c r="V167" s="4">
        <v>0</v>
      </c>
      <c r="W167" s="4">
        <v>0</v>
      </c>
      <c r="X167" s="4">
        <v>0</v>
      </c>
      <c r="Y167" s="4">
        <v>0</v>
      </c>
      <c r="Z167" s="4">
        <v>0</v>
      </c>
      <c r="AA167" s="4">
        <v>1043</v>
      </c>
      <c r="AB167" s="4">
        <v>383237309.94</v>
      </c>
      <c r="AC167" s="4">
        <v>0</v>
      </c>
      <c r="AD167" s="4">
        <v>0</v>
      </c>
      <c r="AE167" s="4">
        <v>59</v>
      </c>
      <c r="AF167" s="4">
        <v>7299199</v>
      </c>
      <c r="AG167" s="4">
        <v>27</v>
      </c>
      <c r="AH167" s="4">
        <v>26339450</v>
      </c>
      <c r="AI167" s="4">
        <v>0</v>
      </c>
      <c r="AJ167" s="4">
        <v>0</v>
      </c>
      <c r="AK167" s="4">
        <v>0</v>
      </c>
      <c r="AL167" s="4">
        <v>0</v>
      </c>
      <c r="AM167" s="4">
        <v>748</v>
      </c>
      <c r="AN167" s="4">
        <v>112022357</v>
      </c>
      <c r="AO167" s="4">
        <v>12523</v>
      </c>
      <c r="AP167" s="4">
        <v>2310862631.6599998</v>
      </c>
      <c r="AQ167" s="4">
        <v>9141</v>
      </c>
      <c r="AR167" s="4">
        <v>1187984013.72</v>
      </c>
      <c r="AS167" s="4">
        <v>605</v>
      </c>
      <c r="AT167" s="4">
        <v>75127300</v>
      </c>
      <c r="AU167" s="4">
        <v>7</v>
      </c>
      <c r="AV167" s="4">
        <v>8626754</v>
      </c>
      <c r="AW167" s="4">
        <v>315</v>
      </c>
      <c r="AX167" s="4">
        <v>167233870</v>
      </c>
      <c r="AY167" s="4">
        <v>225</v>
      </c>
      <c r="AZ167" s="4">
        <v>98685309.719999999</v>
      </c>
      <c r="BA167" s="4">
        <v>324</v>
      </c>
      <c r="BB167" s="4">
        <v>145363001.22999999</v>
      </c>
      <c r="BC167" s="4">
        <v>1476</v>
      </c>
      <c r="BD167" s="4">
        <v>495036234.94999999</v>
      </c>
      <c r="BE167" s="4">
        <v>13999</v>
      </c>
      <c r="BF167" s="4">
        <v>2805898866.6100001</v>
      </c>
    </row>
    <row r="168" spans="1:58" s="2" customFormat="1" ht="15.75" x14ac:dyDescent="0.25">
      <c r="A168" s="2" t="s">
        <v>56</v>
      </c>
      <c r="B168" s="2" t="s">
        <v>60</v>
      </c>
      <c r="C168" s="1">
        <v>13</v>
      </c>
      <c r="D168" s="1" t="s">
        <v>15</v>
      </c>
      <c r="E168" s="1">
        <v>66</v>
      </c>
      <c r="F168" s="1">
        <v>102456503.04000001</v>
      </c>
      <c r="G168" s="1">
        <v>75</v>
      </c>
      <c r="H168" s="1">
        <v>46612165</v>
      </c>
      <c r="I168" s="1">
        <v>0</v>
      </c>
      <c r="J168" s="1">
        <v>0</v>
      </c>
      <c r="K168" s="1">
        <v>0</v>
      </c>
      <c r="L168" s="1">
        <v>0</v>
      </c>
      <c r="M168" s="1">
        <v>1</v>
      </c>
      <c r="N168" s="1">
        <v>27700000</v>
      </c>
      <c r="O168" s="1">
        <v>142</v>
      </c>
      <c r="P168" s="1">
        <v>176768668.03999999</v>
      </c>
      <c r="Q168" s="1">
        <v>35</v>
      </c>
      <c r="R168" s="1">
        <v>152808469.55000001</v>
      </c>
      <c r="S168" s="1">
        <v>16</v>
      </c>
      <c r="T168" s="1">
        <v>210593753</v>
      </c>
      <c r="U168" s="1">
        <v>2</v>
      </c>
      <c r="V168" s="1">
        <v>6605241</v>
      </c>
      <c r="W168" s="1">
        <v>0</v>
      </c>
      <c r="X168" s="1">
        <v>0</v>
      </c>
      <c r="Y168" s="1">
        <v>0</v>
      </c>
      <c r="Z168" s="1">
        <v>0</v>
      </c>
      <c r="AA168" s="1">
        <v>53</v>
      </c>
      <c r="AB168" s="1">
        <v>370007463.55000001</v>
      </c>
      <c r="AC168" s="1">
        <v>0</v>
      </c>
      <c r="AD168" s="1">
        <v>0</v>
      </c>
      <c r="AE168" s="1">
        <v>1</v>
      </c>
      <c r="AF168" s="1">
        <v>280000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196</v>
      </c>
      <c r="AP168" s="1">
        <v>547056131.59000003</v>
      </c>
      <c r="AQ168" s="1">
        <v>133</v>
      </c>
      <c r="AR168" s="1">
        <v>133090808.56999999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25</v>
      </c>
      <c r="AZ168" s="1">
        <v>1582360</v>
      </c>
      <c r="BA168" s="1">
        <v>353</v>
      </c>
      <c r="BB168" s="1">
        <v>288378013.66000003</v>
      </c>
      <c r="BC168" s="1">
        <v>378</v>
      </c>
      <c r="BD168" s="1">
        <v>289960373.66000003</v>
      </c>
      <c r="BE168" s="1">
        <v>574</v>
      </c>
      <c r="BF168" s="1">
        <v>837016505.25</v>
      </c>
    </row>
    <row r="169" spans="1:58" s="2" customFormat="1" ht="15.75" x14ac:dyDescent="0.25">
      <c r="A169" s="2" t="s">
        <v>56</v>
      </c>
      <c r="B169" s="2" t="s">
        <v>60</v>
      </c>
      <c r="C169" s="1">
        <v>14</v>
      </c>
      <c r="D169" s="1" t="s">
        <v>16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</row>
    <row r="170" spans="1:58" s="2" customFormat="1" ht="15.75" x14ac:dyDescent="0.25">
      <c r="A170" s="2" t="s">
        <v>56</v>
      </c>
      <c r="B170" s="2" t="s">
        <v>60</v>
      </c>
      <c r="C170" s="1">
        <v>15</v>
      </c>
      <c r="D170" s="1" t="s">
        <v>17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</row>
    <row r="171" spans="1:58" s="2" customFormat="1" ht="15.75" x14ac:dyDescent="0.25">
      <c r="A171" s="2" t="s">
        <v>56</v>
      </c>
      <c r="B171" s="2" t="s">
        <v>60</v>
      </c>
      <c r="C171" s="1">
        <v>16</v>
      </c>
      <c r="D171" s="1" t="s">
        <v>18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1</v>
      </c>
      <c r="BB171" s="1">
        <v>4745000</v>
      </c>
      <c r="BC171" s="1">
        <v>1</v>
      </c>
      <c r="BD171" s="1">
        <v>4745000</v>
      </c>
      <c r="BE171" s="1">
        <v>1</v>
      </c>
      <c r="BF171" s="1">
        <v>4745000</v>
      </c>
    </row>
    <row r="172" spans="1:58" s="2" customFormat="1" ht="15.75" x14ac:dyDescent="0.25">
      <c r="A172" s="2" t="s">
        <v>56</v>
      </c>
      <c r="B172" s="2" t="s">
        <v>60</v>
      </c>
      <c r="C172" s="1">
        <v>17</v>
      </c>
      <c r="D172" s="1" t="s">
        <v>19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1">
        <v>0</v>
      </c>
      <c r="AT172" s="1">
        <v>0</v>
      </c>
      <c r="AU172" s="1">
        <v>0</v>
      </c>
      <c r="AV172" s="1">
        <v>0</v>
      </c>
      <c r="AW172" s="1">
        <v>1</v>
      </c>
      <c r="AX172" s="1">
        <v>699903</v>
      </c>
      <c r="AY172" s="1">
        <v>0</v>
      </c>
      <c r="AZ172" s="1">
        <v>0</v>
      </c>
      <c r="BA172" s="1">
        <v>0</v>
      </c>
      <c r="BB172" s="1">
        <v>0</v>
      </c>
      <c r="BC172" s="1">
        <v>1</v>
      </c>
      <c r="BD172" s="1">
        <v>699903</v>
      </c>
      <c r="BE172" s="1">
        <v>1</v>
      </c>
      <c r="BF172" s="1">
        <v>699903</v>
      </c>
    </row>
    <row r="173" spans="1:58" s="2" customFormat="1" ht="15.75" x14ac:dyDescent="0.25">
      <c r="A173" s="2" t="s">
        <v>56</v>
      </c>
      <c r="B173" s="2" t="s">
        <v>60</v>
      </c>
      <c r="C173" s="1">
        <v>18</v>
      </c>
      <c r="D173" s="1" t="s">
        <v>20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</row>
    <row r="174" spans="1:58" s="2" customFormat="1" ht="15.75" x14ac:dyDescent="0.25">
      <c r="A174" s="2" t="s">
        <v>56</v>
      </c>
      <c r="B174" s="2" t="s">
        <v>60</v>
      </c>
      <c r="C174" s="1">
        <v>19</v>
      </c>
      <c r="D174" s="1" t="s">
        <v>21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</row>
    <row r="175" spans="1:58" s="2" customFormat="1" ht="15.75" x14ac:dyDescent="0.25">
      <c r="A175" s="2" t="s">
        <v>56</v>
      </c>
      <c r="B175" s="2" t="s">
        <v>60</v>
      </c>
      <c r="C175" s="1">
        <v>20</v>
      </c>
      <c r="D175" s="1" t="s">
        <v>22</v>
      </c>
      <c r="E175" s="1">
        <v>698</v>
      </c>
      <c r="F175" s="1">
        <v>155771400</v>
      </c>
      <c r="G175" s="1">
        <v>119</v>
      </c>
      <c r="H175" s="1">
        <v>36440700</v>
      </c>
      <c r="I175" s="1">
        <v>114</v>
      </c>
      <c r="J175" s="1">
        <v>7846700</v>
      </c>
      <c r="K175" s="1">
        <v>0</v>
      </c>
      <c r="L175" s="1">
        <v>0</v>
      </c>
      <c r="M175" s="1">
        <v>0</v>
      </c>
      <c r="N175" s="1">
        <v>0</v>
      </c>
      <c r="O175" s="1">
        <v>817</v>
      </c>
      <c r="P175" s="1">
        <v>192212100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817</v>
      </c>
      <c r="AP175" s="1">
        <v>192212100</v>
      </c>
      <c r="AQ175" s="1">
        <v>724</v>
      </c>
      <c r="AR175" s="1">
        <v>129126100</v>
      </c>
      <c r="AS175" s="1">
        <v>52</v>
      </c>
      <c r="AT175" s="1">
        <v>31494000</v>
      </c>
      <c r="AU175" s="1">
        <v>0</v>
      </c>
      <c r="AV175" s="1">
        <v>0</v>
      </c>
      <c r="AW175" s="1">
        <v>5</v>
      </c>
      <c r="AX175" s="1">
        <v>14451479</v>
      </c>
      <c r="AY175" s="1">
        <v>106</v>
      </c>
      <c r="AZ175" s="1">
        <v>31940173</v>
      </c>
      <c r="BA175" s="1">
        <v>91</v>
      </c>
      <c r="BB175" s="1">
        <v>18295500</v>
      </c>
      <c r="BC175" s="1">
        <v>254</v>
      </c>
      <c r="BD175" s="1">
        <v>96181152</v>
      </c>
      <c r="BE175" s="1">
        <v>1071</v>
      </c>
      <c r="BF175" s="1">
        <v>288393252</v>
      </c>
    </row>
    <row r="176" spans="1:58" s="2" customFormat="1" ht="15.75" x14ac:dyDescent="0.25">
      <c r="A176" s="2" t="s">
        <v>56</v>
      </c>
      <c r="B176" s="2" t="s">
        <v>60</v>
      </c>
      <c r="C176" s="1">
        <v>21</v>
      </c>
      <c r="D176" s="1" t="s">
        <v>23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</row>
    <row r="177" spans="1:58" s="2" customFormat="1" ht="15.75" x14ac:dyDescent="0.25">
      <c r="A177" s="2" t="s">
        <v>56</v>
      </c>
      <c r="B177" s="2" t="s">
        <v>60</v>
      </c>
      <c r="C177" s="1">
        <v>22</v>
      </c>
      <c r="D177" s="1" t="s">
        <v>24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</row>
    <row r="178" spans="1:58" s="2" customFormat="1" ht="15.75" x14ac:dyDescent="0.25">
      <c r="A178" s="2" t="s">
        <v>56</v>
      </c>
      <c r="B178" s="2" t="s">
        <v>60</v>
      </c>
      <c r="C178" s="1">
        <v>23</v>
      </c>
      <c r="D178" s="1" t="s">
        <v>25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</row>
    <row r="179" spans="1:58" s="2" customFormat="1" ht="15.75" x14ac:dyDescent="0.25">
      <c r="A179" s="2" t="s">
        <v>56</v>
      </c>
      <c r="B179" s="2" t="s">
        <v>60</v>
      </c>
      <c r="C179" s="1">
        <v>24</v>
      </c>
      <c r="D179" s="1" t="s">
        <v>26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</row>
    <row r="180" spans="1:58" s="2" customFormat="1" ht="15.75" x14ac:dyDescent="0.25">
      <c r="A180" s="2" t="s">
        <v>56</v>
      </c>
      <c r="B180" s="2" t="s">
        <v>60</v>
      </c>
      <c r="C180" s="1">
        <v>25</v>
      </c>
      <c r="D180" s="1" t="s">
        <v>27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</row>
    <row r="181" spans="1:58" s="2" customFormat="1" ht="15.75" x14ac:dyDescent="0.25">
      <c r="A181" s="2" t="s">
        <v>56</v>
      </c>
      <c r="B181" s="2" t="s">
        <v>60</v>
      </c>
      <c r="C181" s="1">
        <v>26</v>
      </c>
      <c r="D181" s="1" t="s">
        <v>28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</row>
    <row r="182" spans="1:58" s="2" customFormat="1" ht="15.75" x14ac:dyDescent="0.25">
      <c r="A182" s="2" t="s">
        <v>56</v>
      </c>
      <c r="B182" s="2" t="s">
        <v>60</v>
      </c>
      <c r="C182" s="1">
        <v>27</v>
      </c>
      <c r="D182" s="1" t="s">
        <v>29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</row>
    <row r="183" spans="1:58" s="2" customFormat="1" ht="15.75" x14ac:dyDescent="0.25">
      <c r="A183" s="2" t="s">
        <v>56</v>
      </c>
      <c r="B183" s="2" t="s">
        <v>60</v>
      </c>
      <c r="C183" s="1">
        <v>28</v>
      </c>
      <c r="D183" s="1" t="s">
        <v>30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</row>
    <row r="184" spans="1:58" s="2" customFormat="1" ht="15.75" x14ac:dyDescent="0.25">
      <c r="A184" s="2" t="s">
        <v>56</v>
      </c>
      <c r="B184" s="2" t="s">
        <v>60</v>
      </c>
      <c r="C184" s="1">
        <v>29</v>
      </c>
      <c r="D184" s="1" t="s">
        <v>31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</row>
    <row r="185" spans="1:58" s="2" customFormat="1" ht="15.75" x14ac:dyDescent="0.25">
      <c r="A185" s="2" t="s">
        <v>56</v>
      </c>
      <c r="B185" s="2" t="s">
        <v>60</v>
      </c>
      <c r="C185" s="1">
        <v>30</v>
      </c>
      <c r="D185" s="1" t="s">
        <v>32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</row>
    <row r="186" spans="1:58" s="2" customFormat="1" ht="15.75" x14ac:dyDescent="0.25">
      <c r="A186" s="2" t="s">
        <v>56</v>
      </c>
      <c r="B186" s="2" t="s">
        <v>60</v>
      </c>
      <c r="C186" s="1">
        <v>31</v>
      </c>
      <c r="D186" s="1" t="s">
        <v>33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0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</row>
    <row r="187" spans="1:58" s="2" customFormat="1" ht="15.75" x14ac:dyDescent="0.25">
      <c r="A187" s="2" t="s">
        <v>56</v>
      </c>
      <c r="B187" s="2" t="s">
        <v>60</v>
      </c>
      <c r="C187" s="1">
        <v>32</v>
      </c>
      <c r="D187" s="1" t="s">
        <v>34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0</v>
      </c>
      <c r="AU187" s="1">
        <v>0</v>
      </c>
      <c r="AV187" s="1">
        <v>0</v>
      </c>
      <c r="AW187" s="1">
        <v>0</v>
      </c>
      <c r="AX187" s="1">
        <v>0</v>
      </c>
      <c r="AY187" s="1">
        <v>0</v>
      </c>
      <c r="AZ187" s="1">
        <v>0</v>
      </c>
      <c r="BA187" s="1">
        <v>0</v>
      </c>
      <c r="BB187" s="1">
        <v>0</v>
      </c>
      <c r="BC187" s="1">
        <v>0</v>
      </c>
      <c r="BD187" s="1">
        <v>0</v>
      </c>
      <c r="BE187" s="1">
        <v>0</v>
      </c>
      <c r="BF187" s="1">
        <v>0</v>
      </c>
    </row>
    <row r="188" spans="1:58" s="5" customFormat="1" ht="15.75" x14ac:dyDescent="0.25">
      <c r="A188" s="5" t="s">
        <v>56</v>
      </c>
      <c r="B188" s="5" t="s">
        <v>60</v>
      </c>
      <c r="C188" s="3"/>
      <c r="D188" s="4" t="s">
        <v>35</v>
      </c>
      <c r="E188" s="4">
        <v>764</v>
      </c>
      <c r="F188" s="4">
        <v>258227903.03999999</v>
      </c>
      <c r="G188" s="4">
        <v>194</v>
      </c>
      <c r="H188" s="4">
        <v>83052865</v>
      </c>
      <c r="I188" s="4">
        <v>114</v>
      </c>
      <c r="J188" s="4">
        <v>7846700</v>
      </c>
      <c r="K188" s="4">
        <v>0</v>
      </c>
      <c r="L188" s="4">
        <v>0</v>
      </c>
      <c r="M188" s="4">
        <v>1</v>
      </c>
      <c r="N188" s="4">
        <v>27700000</v>
      </c>
      <c r="O188" s="4">
        <v>959</v>
      </c>
      <c r="P188" s="4">
        <v>368980768.04000002</v>
      </c>
      <c r="Q188" s="4">
        <v>35</v>
      </c>
      <c r="R188" s="4">
        <v>152808469.55000001</v>
      </c>
      <c r="S188" s="4">
        <v>16</v>
      </c>
      <c r="T188" s="4">
        <v>210593753</v>
      </c>
      <c r="U188" s="4">
        <v>2</v>
      </c>
      <c r="V188" s="4">
        <v>6605241</v>
      </c>
      <c r="W188" s="4">
        <v>0</v>
      </c>
      <c r="X188" s="4">
        <v>0</v>
      </c>
      <c r="Y188" s="4">
        <v>0</v>
      </c>
      <c r="Z188" s="4">
        <v>0</v>
      </c>
      <c r="AA188" s="4">
        <v>53</v>
      </c>
      <c r="AB188" s="4">
        <v>370007463.55000001</v>
      </c>
      <c r="AC188" s="4">
        <v>0</v>
      </c>
      <c r="AD188" s="4">
        <v>0</v>
      </c>
      <c r="AE188" s="4">
        <v>1</v>
      </c>
      <c r="AF188" s="4">
        <v>280000</v>
      </c>
      <c r="AG188" s="4">
        <v>0</v>
      </c>
      <c r="AH188" s="4">
        <v>0</v>
      </c>
      <c r="AI188" s="4">
        <v>0</v>
      </c>
      <c r="AJ188" s="4">
        <v>0</v>
      </c>
      <c r="AK188" s="4">
        <v>0</v>
      </c>
      <c r="AL188" s="4">
        <v>0</v>
      </c>
      <c r="AM188" s="4">
        <v>0</v>
      </c>
      <c r="AN188" s="4">
        <v>0</v>
      </c>
      <c r="AO188" s="4">
        <v>1013</v>
      </c>
      <c r="AP188" s="4">
        <v>739268231.59000003</v>
      </c>
      <c r="AQ188" s="4">
        <v>857</v>
      </c>
      <c r="AR188" s="4">
        <v>262216908.56999999</v>
      </c>
      <c r="AS188" s="4">
        <v>52</v>
      </c>
      <c r="AT188" s="4">
        <v>31494000</v>
      </c>
      <c r="AU188" s="4">
        <v>0</v>
      </c>
      <c r="AV188" s="4">
        <v>0</v>
      </c>
      <c r="AW188" s="4">
        <v>6</v>
      </c>
      <c r="AX188" s="4">
        <v>15151382</v>
      </c>
      <c r="AY188" s="4">
        <v>131</v>
      </c>
      <c r="AZ188" s="4">
        <v>33522533</v>
      </c>
      <c r="BA188" s="4">
        <v>445</v>
      </c>
      <c r="BB188" s="4">
        <v>311418513.66000003</v>
      </c>
      <c r="BC188" s="4">
        <v>634</v>
      </c>
      <c r="BD188" s="4">
        <v>391586428.66000003</v>
      </c>
      <c r="BE188" s="4">
        <v>1647</v>
      </c>
      <c r="BF188" s="4">
        <v>1130854660.25</v>
      </c>
    </row>
    <row r="189" spans="1:58" s="2" customFormat="1" ht="15.75" x14ac:dyDescent="0.25">
      <c r="A189" s="2" t="s">
        <v>56</v>
      </c>
      <c r="B189" s="2" t="s">
        <v>60</v>
      </c>
      <c r="C189" s="1">
        <v>33</v>
      </c>
      <c r="D189" s="1" t="s">
        <v>36</v>
      </c>
      <c r="E189" s="1">
        <v>4286</v>
      </c>
      <c r="F189" s="1">
        <v>607325350</v>
      </c>
      <c r="G189" s="1">
        <v>2</v>
      </c>
      <c r="H189" s="1">
        <v>141000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4288</v>
      </c>
      <c r="P189" s="1">
        <v>607466350</v>
      </c>
      <c r="Q189" s="1">
        <v>419</v>
      </c>
      <c r="R189" s="1">
        <v>39902700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419</v>
      </c>
      <c r="AB189" s="1">
        <v>39902700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4707</v>
      </c>
      <c r="AP189" s="1">
        <v>647369050</v>
      </c>
      <c r="AQ189" s="1">
        <v>2690</v>
      </c>
      <c r="AR189" s="1">
        <v>356106397</v>
      </c>
      <c r="AS189" s="1">
        <v>0</v>
      </c>
      <c r="AT189" s="1">
        <v>0</v>
      </c>
      <c r="AU189" s="1">
        <v>0</v>
      </c>
      <c r="AV189" s="1">
        <v>0</v>
      </c>
      <c r="AW189" s="1">
        <v>1</v>
      </c>
      <c r="AX189" s="1">
        <v>3000000</v>
      </c>
      <c r="AY189" s="1">
        <v>0</v>
      </c>
      <c r="AZ189" s="1">
        <v>0</v>
      </c>
      <c r="BA189" s="1">
        <v>26</v>
      </c>
      <c r="BB189" s="1">
        <v>8370000</v>
      </c>
      <c r="BC189" s="1">
        <v>27</v>
      </c>
      <c r="BD189" s="1">
        <v>11370000</v>
      </c>
      <c r="BE189" s="1">
        <v>4734</v>
      </c>
      <c r="BF189" s="1">
        <v>658739050</v>
      </c>
    </row>
    <row r="190" spans="1:58" s="5" customFormat="1" ht="15.75" x14ac:dyDescent="0.25">
      <c r="A190" s="5" t="s">
        <v>56</v>
      </c>
      <c r="B190" s="5" t="s">
        <v>60</v>
      </c>
      <c r="C190" s="3"/>
      <c r="D190" s="4" t="s">
        <v>37</v>
      </c>
      <c r="E190" s="4">
        <v>4286</v>
      </c>
      <c r="F190" s="4">
        <v>607325350</v>
      </c>
      <c r="G190" s="4">
        <v>2</v>
      </c>
      <c r="H190" s="4">
        <v>141000</v>
      </c>
      <c r="I190" s="4">
        <v>0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4">
        <v>4288</v>
      </c>
      <c r="P190" s="4">
        <v>607466350</v>
      </c>
      <c r="Q190" s="4">
        <v>419</v>
      </c>
      <c r="R190" s="4">
        <v>39902700</v>
      </c>
      <c r="S190" s="4">
        <v>0</v>
      </c>
      <c r="T190" s="4">
        <v>0</v>
      </c>
      <c r="U190" s="4">
        <v>0</v>
      </c>
      <c r="V190" s="4">
        <v>0</v>
      </c>
      <c r="W190" s="4">
        <v>0</v>
      </c>
      <c r="X190" s="4">
        <v>0</v>
      </c>
      <c r="Y190" s="4">
        <v>0</v>
      </c>
      <c r="Z190" s="4">
        <v>0</v>
      </c>
      <c r="AA190" s="4">
        <v>419</v>
      </c>
      <c r="AB190" s="4">
        <v>39902700</v>
      </c>
      <c r="AC190" s="4">
        <v>0</v>
      </c>
      <c r="AD190" s="4">
        <v>0</v>
      </c>
      <c r="AE190" s="4">
        <v>0</v>
      </c>
      <c r="AF190" s="4">
        <v>0</v>
      </c>
      <c r="AG190" s="4">
        <v>0</v>
      </c>
      <c r="AH190" s="4">
        <v>0</v>
      </c>
      <c r="AI190" s="4">
        <v>0</v>
      </c>
      <c r="AJ190" s="4">
        <v>0</v>
      </c>
      <c r="AK190" s="4">
        <v>0</v>
      </c>
      <c r="AL190" s="4">
        <v>0</v>
      </c>
      <c r="AM190" s="4">
        <v>0</v>
      </c>
      <c r="AN190" s="4">
        <v>0</v>
      </c>
      <c r="AO190" s="4">
        <v>4707</v>
      </c>
      <c r="AP190" s="4">
        <v>647369050</v>
      </c>
      <c r="AQ190" s="4">
        <v>2690</v>
      </c>
      <c r="AR190" s="4">
        <v>356106397</v>
      </c>
      <c r="AS190" s="4">
        <v>0</v>
      </c>
      <c r="AT190" s="4">
        <v>0</v>
      </c>
      <c r="AU190" s="4">
        <v>0</v>
      </c>
      <c r="AV190" s="4">
        <v>0</v>
      </c>
      <c r="AW190" s="4">
        <v>1</v>
      </c>
      <c r="AX190" s="4">
        <v>3000000</v>
      </c>
      <c r="AY190" s="4">
        <v>0</v>
      </c>
      <c r="AZ190" s="4">
        <v>0</v>
      </c>
      <c r="BA190" s="4">
        <v>26</v>
      </c>
      <c r="BB190" s="4">
        <v>8370000</v>
      </c>
      <c r="BC190" s="4">
        <v>27</v>
      </c>
      <c r="BD190" s="4">
        <v>11370000</v>
      </c>
      <c r="BE190" s="4">
        <v>4734</v>
      </c>
      <c r="BF190" s="4">
        <v>658739050</v>
      </c>
    </row>
    <row r="191" spans="1:58" s="2" customFormat="1" ht="15.75" x14ac:dyDescent="0.25">
      <c r="A191" s="2" t="s">
        <v>56</v>
      </c>
      <c r="B191" s="2" t="s">
        <v>60</v>
      </c>
      <c r="C191" s="1">
        <v>34</v>
      </c>
      <c r="D191" s="1" t="s">
        <v>38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0</v>
      </c>
      <c r="AU191" s="1">
        <v>0</v>
      </c>
      <c r="AV191" s="1">
        <v>0</v>
      </c>
      <c r="AW191" s="1">
        <v>0</v>
      </c>
      <c r="AX191" s="1">
        <v>0</v>
      </c>
      <c r="AY191" s="1">
        <v>0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</row>
    <row r="192" spans="1:58" s="2" customFormat="1" ht="15.75" x14ac:dyDescent="0.25">
      <c r="A192" s="2" t="s">
        <v>56</v>
      </c>
      <c r="B192" s="2" t="s">
        <v>60</v>
      </c>
      <c r="C192" s="1">
        <v>35</v>
      </c>
      <c r="D192" s="1" t="s">
        <v>39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</row>
    <row r="193" spans="1:58" s="2" customFormat="1" ht="15.75" x14ac:dyDescent="0.25">
      <c r="A193" s="2" t="s">
        <v>56</v>
      </c>
      <c r="B193" s="2" t="s">
        <v>60</v>
      </c>
      <c r="C193" s="1">
        <v>36</v>
      </c>
      <c r="D193" s="1" t="s">
        <v>40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</row>
    <row r="194" spans="1:58" s="2" customFormat="1" ht="15.75" x14ac:dyDescent="0.25">
      <c r="A194" s="2" t="s">
        <v>56</v>
      </c>
      <c r="B194" s="2" t="s">
        <v>60</v>
      </c>
      <c r="C194" s="1">
        <v>37</v>
      </c>
      <c r="D194" s="1" t="s">
        <v>41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0</v>
      </c>
      <c r="AV194" s="1">
        <v>0</v>
      </c>
      <c r="AW194" s="1">
        <v>0</v>
      </c>
      <c r="AX194" s="1">
        <v>0</v>
      </c>
      <c r="AY194" s="1">
        <v>0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0</v>
      </c>
    </row>
    <row r="195" spans="1:58" s="2" customFormat="1" ht="15.75" x14ac:dyDescent="0.25">
      <c r="A195" s="2" t="s">
        <v>56</v>
      </c>
      <c r="B195" s="2" t="s">
        <v>60</v>
      </c>
      <c r="C195" s="1">
        <v>38</v>
      </c>
      <c r="D195" s="1" t="s">
        <v>42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</row>
    <row r="196" spans="1:58" s="2" customFormat="1" ht="15.75" x14ac:dyDescent="0.25">
      <c r="A196" s="2" t="s">
        <v>56</v>
      </c>
      <c r="B196" s="2" t="s">
        <v>60</v>
      </c>
      <c r="C196" s="1">
        <v>39</v>
      </c>
      <c r="D196" s="1" t="s">
        <v>43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0</v>
      </c>
      <c r="AR196" s="1">
        <v>0</v>
      </c>
      <c r="AS196" s="1">
        <v>0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</row>
    <row r="197" spans="1:58" s="2" customFormat="1" ht="15.75" x14ac:dyDescent="0.25">
      <c r="A197" s="2" t="s">
        <v>56</v>
      </c>
      <c r="B197" s="2" t="s">
        <v>60</v>
      </c>
      <c r="C197" s="1">
        <v>40</v>
      </c>
      <c r="D197" s="1" t="s">
        <v>44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0</v>
      </c>
      <c r="AQ197" s="1">
        <v>0</v>
      </c>
      <c r="AR197" s="1">
        <v>0</v>
      </c>
      <c r="AS197" s="1">
        <v>0</v>
      </c>
      <c r="AT197" s="1">
        <v>0</v>
      </c>
      <c r="AU197" s="1">
        <v>0</v>
      </c>
      <c r="AV197" s="1">
        <v>0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0</v>
      </c>
    </row>
    <row r="198" spans="1:58" s="5" customFormat="1" ht="15.75" x14ac:dyDescent="0.25">
      <c r="A198" s="5" t="s">
        <v>56</v>
      </c>
      <c r="B198" s="5" t="s">
        <v>60</v>
      </c>
      <c r="C198" s="3"/>
      <c r="D198" s="4" t="s">
        <v>45</v>
      </c>
      <c r="E198" s="4">
        <v>0</v>
      </c>
      <c r="F198" s="4">
        <v>0</v>
      </c>
      <c r="G198" s="4">
        <v>0</v>
      </c>
      <c r="H198" s="4">
        <v>0</v>
      </c>
      <c r="I198" s="4">
        <v>0</v>
      </c>
      <c r="J198" s="4">
        <v>0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>
        <v>0</v>
      </c>
      <c r="Q198" s="4">
        <v>0</v>
      </c>
      <c r="R198" s="4">
        <v>0</v>
      </c>
      <c r="S198" s="4">
        <v>0</v>
      </c>
      <c r="T198" s="4">
        <v>0</v>
      </c>
      <c r="U198" s="4">
        <v>0</v>
      </c>
      <c r="V198" s="4">
        <v>0</v>
      </c>
      <c r="W198" s="4">
        <v>0</v>
      </c>
      <c r="X198" s="4">
        <v>0</v>
      </c>
      <c r="Y198" s="4">
        <v>0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  <c r="AE198" s="4">
        <v>0</v>
      </c>
      <c r="AF198" s="4">
        <v>0</v>
      </c>
      <c r="AG198" s="4">
        <v>0</v>
      </c>
      <c r="AH198" s="4">
        <v>0</v>
      </c>
      <c r="AI198" s="4">
        <v>0</v>
      </c>
      <c r="AJ198" s="4">
        <v>0</v>
      </c>
      <c r="AK198" s="4">
        <v>0</v>
      </c>
      <c r="AL198" s="4">
        <v>0</v>
      </c>
      <c r="AM198" s="4">
        <v>0</v>
      </c>
      <c r="AN198" s="4">
        <v>0</v>
      </c>
      <c r="AO198" s="4">
        <v>0</v>
      </c>
      <c r="AP198" s="4">
        <v>0</v>
      </c>
      <c r="AQ198" s="4">
        <v>0</v>
      </c>
      <c r="AR198" s="4">
        <v>0</v>
      </c>
      <c r="AS198" s="4">
        <v>0</v>
      </c>
      <c r="AT198" s="4">
        <v>0</v>
      </c>
      <c r="AU198" s="4">
        <v>0</v>
      </c>
      <c r="AV198" s="4">
        <v>0</v>
      </c>
      <c r="AW198" s="4">
        <v>0</v>
      </c>
      <c r="AX198" s="4">
        <v>0</v>
      </c>
      <c r="AY198" s="4">
        <v>0</v>
      </c>
      <c r="AZ198" s="4">
        <v>0</v>
      </c>
      <c r="BA198" s="4">
        <v>0</v>
      </c>
      <c r="BB198" s="4">
        <v>0</v>
      </c>
      <c r="BC198" s="4">
        <v>0</v>
      </c>
      <c r="BD198" s="4">
        <v>0</v>
      </c>
      <c r="BE198" s="4">
        <v>0</v>
      </c>
      <c r="BF198" s="4">
        <v>0</v>
      </c>
    </row>
    <row r="199" spans="1:58" s="2" customFormat="1" ht="15.75" x14ac:dyDescent="0.25">
      <c r="A199" s="2" t="s">
        <v>56</v>
      </c>
      <c r="B199" s="2" t="s">
        <v>60</v>
      </c>
      <c r="C199" s="1">
        <v>41</v>
      </c>
      <c r="D199" s="1" t="s">
        <v>46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">
        <v>0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34</v>
      </c>
      <c r="AZ199" s="1">
        <v>30508200</v>
      </c>
      <c r="BA199" s="1">
        <v>249</v>
      </c>
      <c r="BB199" s="1">
        <v>241663352</v>
      </c>
      <c r="BC199" s="1">
        <v>283</v>
      </c>
      <c r="BD199" s="1">
        <v>272171552</v>
      </c>
      <c r="BE199" s="1">
        <v>283</v>
      </c>
      <c r="BF199" s="1">
        <v>272171552</v>
      </c>
    </row>
    <row r="200" spans="1:58" s="5" customFormat="1" ht="15.75" x14ac:dyDescent="0.25">
      <c r="A200" s="5" t="s">
        <v>56</v>
      </c>
      <c r="B200" s="5" t="s">
        <v>60</v>
      </c>
      <c r="C200" s="3"/>
      <c r="D200" s="4" t="s">
        <v>47</v>
      </c>
      <c r="E200" s="4">
        <v>0</v>
      </c>
      <c r="F200" s="4">
        <v>0</v>
      </c>
      <c r="G200" s="4">
        <v>0</v>
      </c>
      <c r="H200" s="4">
        <v>0</v>
      </c>
      <c r="I200" s="4">
        <v>0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>
        <v>0</v>
      </c>
      <c r="Q200" s="4">
        <v>0</v>
      </c>
      <c r="R200" s="4">
        <v>0</v>
      </c>
      <c r="S200" s="4">
        <v>0</v>
      </c>
      <c r="T200" s="4">
        <v>0</v>
      </c>
      <c r="U200" s="4">
        <v>0</v>
      </c>
      <c r="V200" s="4">
        <v>0</v>
      </c>
      <c r="W200" s="4">
        <v>0</v>
      </c>
      <c r="X200" s="4">
        <v>0</v>
      </c>
      <c r="Y200" s="4">
        <v>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  <c r="AF200" s="4">
        <v>0</v>
      </c>
      <c r="AG200" s="4">
        <v>0</v>
      </c>
      <c r="AH200" s="4">
        <v>0</v>
      </c>
      <c r="AI200" s="4">
        <v>0</v>
      </c>
      <c r="AJ200" s="4">
        <v>0</v>
      </c>
      <c r="AK200" s="4">
        <v>0</v>
      </c>
      <c r="AL200" s="4">
        <v>0</v>
      </c>
      <c r="AM200" s="4">
        <v>0</v>
      </c>
      <c r="AN200" s="4">
        <v>0</v>
      </c>
      <c r="AO200" s="4">
        <v>0</v>
      </c>
      <c r="AP200" s="4">
        <v>0</v>
      </c>
      <c r="AQ200" s="4">
        <v>0</v>
      </c>
      <c r="AR200" s="4">
        <v>0</v>
      </c>
      <c r="AS200" s="4">
        <v>0</v>
      </c>
      <c r="AT200" s="4">
        <v>0</v>
      </c>
      <c r="AU200" s="4">
        <v>0</v>
      </c>
      <c r="AV200" s="4">
        <v>0</v>
      </c>
      <c r="AW200" s="4">
        <v>0</v>
      </c>
      <c r="AX200" s="4">
        <v>0</v>
      </c>
      <c r="AY200" s="4">
        <v>34</v>
      </c>
      <c r="AZ200" s="4">
        <v>30508200</v>
      </c>
      <c r="BA200" s="4">
        <v>249</v>
      </c>
      <c r="BB200" s="4">
        <v>241663352</v>
      </c>
      <c r="BC200" s="4">
        <v>283</v>
      </c>
      <c r="BD200" s="4">
        <v>272171552</v>
      </c>
      <c r="BE200" s="4">
        <v>283</v>
      </c>
      <c r="BF200" s="4">
        <v>272171552</v>
      </c>
    </row>
    <row r="201" spans="1:58" s="2" customFormat="1" ht="15.75" x14ac:dyDescent="0.25">
      <c r="A201" s="2" t="s">
        <v>56</v>
      </c>
      <c r="B201" s="2" t="s">
        <v>60</v>
      </c>
      <c r="C201" s="1">
        <v>42</v>
      </c>
      <c r="D201" s="1" t="s">
        <v>48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0</v>
      </c>
      <c r="AS201" s="1">
        <v>0</v>
      </c>
      <c r="AT201" s="1">
        <v>0</v>
      </c>
      <c r="AU201" s="1">
        <v>0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0</v>
      </c>
      <c r="BF201" s="1">
        <v>0</v>
      </c>
    </row>
    <row r="202" spans="1:58" s="5" customFormat="1" ht="15.75" x14ac:dyDescent="0.25">
      <c r="A202" s="5" t="s">
        <v>56</v>
      </c>
      <c r="B202" s="5" t="s">
        <v>60</v>
      </c>
      <c r="C202" s="3"/>
      <c r="D202" s="4" t="s">
        <v>49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0</v>
      </c>
      <c r="K202" s="4">
        <v>0</v>
      </c>
      <c r="L202" s="4">
        <v>0</v>
      </c>
      <c r="M202" s="4">
        <v>0</v>
      </c>
      <c r="N202" s="4">
        <v>0</v>
      </c>
      <c r="O202" s="4">
        <v>0</v>
      </c>
      <c r="P202" s="4">
        <v>0</v>
      </c>
      <c r="Q202" s="4">
        <v>0</v>
      </c>
      <c r="R202" s="4">
        <v>0</v>
      </c>
      <c r="S202" s="4">
        <v>0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  <c r="AF202" s="4">
        <v>0</v>
      </c>
      <c r="AG202" s="4">
        <v>0</v>
      </c>
      <c r="AH202" s="4">
        <v>0</v>
      </c>
      <c r="AI202" s="4">
        <v>0</v>
      </c>
      <c r="AJ202" s="4">
        <v>0</v>
      </c>
      <c r="AK202" s="4">
        <v>0</v>
      </c>
      <c r="AL202" s="4">
        <v>0</v>
      </c>
      <c r="AM202" s="4">
        <v>0</v>
      </c>
      <c r="AN202" s="4">
        <v>0</v>
      </c>
      <c r="AO202" s="4">
        <v>0</v>
      </c>
      <c r="AP202" s="4">
        <v>0</v>
      </c>
      <c r="AQ202" s="4">
        <v>0</v>
      </c>
      <c r="AR202" s="4">
        <v>0</v>
      </c>
      <c r="AS202" s="4">
        <v>0</v>
      </c>
      <c r="AT202" s="4">
        <v>0</v>
      </c>
      <c r="AU202" s="4">
        <v>0</v>
      </c>
      <c r="AV202" s="4">
        <v>0</v>
      </c>
      <c r="AW202" s="4">
        <v>0</v>
      </c>
      <c r="AX202" s="4">
        <v>0</v>
      </c>
      <c r="AY202" s="4">
        <v>0</v>
      </c>
      <c r="AZ202" s="4">
        <v>0</v>
      </c>
      <c r="BA202" s="4">
        <v>0</v>
      </c>
      <c r="BB202" s="4">
        <v>0</v>
      </c>
      <c r="BC202" s="4">
        <v>0</v>
      </c>
      <c r="BD202" s="4">
        <v>0</v>
      </c>
      <c r="BE202" s="4">
        <v>0</v>
      </c>
      <c r="BF202" s="4">
        <v>0</v>
      </c>
    </row>
    <row r="203" spans="1:58" s="2" customFormat="1" ht="15.75" x14ac:dyDescent="0.25">
      <c r="A203" s="2" t="s">
        <v>56</v>
      </c>
      <c r="B203" s="2" t="s">
        <v>60</v>
      </c>
      <c r="C203" s="1">
        <v>43</v>
      </c>
      <c r="D203" s="1" t="s">
        <v>50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0</v>
      </c>
      <c r="BE203" s="1">
        <v>0</v>
      </c>
      <c r="BF203" s="1">
        <v>0</v>
      </c>
    </row>
    <row r="204" spans="1:58" s="5" customFormat="1" ht="15.75" x14ac:dyDescent="0.25">
      <c r="A204" s="5" t="s">
        <v>56</v>
      </c>
      <c r="B204" s="5" t="s">
        <v>60</v>
      </c>
      <c r="C204" s="3"/>
      <c r="D204" s="4" t="s">
        <v>51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  <c r="S204" s="4">
        <v>0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  <c r="AF204" s="4">
        <v>0</v>
      </c>
      <c r="AG204" s="4">
        <v>0</v>
      </c>
      <c r="AH204" s="4">
        <v>0</v>
      </c>
      <c r="AI204" s="4">
        <v>0</v>
      </c>
      <c r="AJ204" s="4">
        <v>0</v>
      </c>
      <c r="AK204" s="4">
        <v>0</v>
      </c>
      <c r="AL204" s="4">
        <v>0</v>
      </c>
      <c r="AM204" s="4">
        <v>0</v>
      </c>
      <c r="AN204" s="4">
        <v>0</v>
      </c>
      <c r="AO204" s="4">
        <v>0</v>
      </c>
      <c r="AP204" s="4">
        <v>0</v>
      </c>
      <c r="AQ204" s="4">
        <v>0</v>
      </c>
      <c r="AR204" s="4">
        <v>0</v>
      </c>
      <c r="AS204" s="4">
        <v>0</v>
      </c>
      <c r="AT204" s="4">
        <v>0</v>
      </c>
      <c r="AU204" s="4">
        <v>0</v>
      </c>
      <c r="AV204" s="4">
        <v>0</v>
      </c>
      <c r="AW204" s="4">
        <v>0</v>
      </c>
      <c r="AX204" s="4">
        <v>0</v>
      </c>
      <c r="AY204" s="4">
        <v>0</v>
      </c>
      <c r="AZ204" s="4">
        <v>0</v>
      </c>
      <c r="BA204" s="4">
        <v>0</v>
      </c>
      <c r="BB204" s="4">
        <v>0</v>
      </c>
      <c r="BC204" s="4">
        <v>0</v>
      </c>
      <c r="BD204" s="4">
        <v>0</v>
      </c>
      <c r="BE204" s="4">
        <v>0</v>
      </c>
      <c r="BF204" s="4">
        <v>0</v>
      </c>
    </row>
    <row r="205" spans="1:58" s="5" customFormat="1" ht="15.75" x14ac:dyDescent="0.25">
      <c r="A205" s="5" t="s">
        <v>56</v>
      </c>
      <c r="B205" s="5" t="s">
        <v>60</v>
      </c>
      <c r="C205" s="3"/>
      <c r="D205" s="4" t="s">
        <v>52</v>
      </c>
      <c r="E205" s="4">
        <v>10501</v>
      </c>
      <c r="F205" s="4">
        <v>1755191095.9200001</v>
      </c>
      <c r="G205" s="4">
        <v>5156</v>
      </c>
      <c r="H205" s="4">
        <v>937399808.84000003</v>
      </c>
      <c r="I205" s="4">
        <v>932</v>
      </c>
      <c r="J205" s="4">
        <v>134190817.56</v>
      </c>
      <c r="K205" s="4">
        <v>7</v>
      </c>
      <c r="L205" s="4">
        <v>1221000</v>
      </c>
      <c r="M205" s="4">
        <v>229</v>
      </c>
      <c r="N205" s="4">
        <v>64599529</v>
      </c>
      <c r="O205" s="4">
        <v>15893</v>
      </c>
      <c r="P205" s="4">
        <v>2758411433.7600002</v>
      </c>
      <c r="Q205" s="4">
        <v>1479</v>
      </c>
      <c r="R205" s="4">
        <v>499441479.49000001</v>
      </c>
      <c r="S205" s="4">
        <v>34</v>
      </c>
      <c r="T205" s="4">
        <v>287100753</v>
      </c>
      <c r="U205" s="4">
        <v>2</v>
      </c>
      <c r="V205" s="4">
        <v>6605241</v>
      </c>
      <c r="W205" s="4">
        <v>0</v>
      </c>
      <c r="X205" s="4">
        <v>0</v>
      </c>
      <c r="Y205" s="4">
        <v>0</v>
      </c>
      <c r="Z205" s="4">
        <v>0</v>
      </c>
      <c r="AA205" s="4">
        <v>1515</v>
      </c>
      <c r="AB205" s="4">
        <v>793147473.49000001</v>
      </c>
      <c r="AC205" s="4">
        <v>0</v>
      </c>
      <c r="AD205" s="4">
        <v>0</v>
      </c>
      <c r="AE205" s="4">
        <v>60</v>
      </c>
      <c r="AF205" s="4">
        <v>7579199</v>
      </c>
      <c r="AG205" s="4">
        <v>27</v>
      </c>
      <c r="AH205" s="4">
        <v>26339450</v>
      </c>
      <c r="AI205" s="4">
        <v>0</v>
      </c>
      <c r="AJ205" s="4">
        <v>0</v>
      </c>
      <c r="AK205" s="4">
        <v>0</v>
      </c>
      <c r="AL205" s="4">
        <v>0</v>
      </c>
      <c r="AM205" s="4">
        <v>748</v>
      </c>
      <c r="AN205" s="4">
        <v>112022357</v>
      </c>
      <c r="AO205" s="4">
        <v>18243</v>
      </c>
      <c r="AP205" s="4">
        <v>3697499913.25</v>
      </c>
      <c r="AQ205" s="4">
        <v>12688</v>
      </c>
      <c r="AR205" s="4">
        <v>1806307319.29</v>
      </c>
      <c r="AS205" s="4">
        <v>657</v>
      </c>
      <c r="AT205" s="4">
        <v>106621300</v>
      </c>
      <c r="AU205" s="4">
        <v>7</v>
      </c>
      <c r="AV205" s="4">
        <v>8626754</v>
      </c>
      <c r="AW205" s="4">
        <v>322</v>
      </c>
      <c r="AX205" s="4">
        <v>185385252</v>
      </c>
      <c r="AY205" s="4">
        <v>390</v>
      </c>
      <c r="AZ205" s="4">
        <v>162716042.72</v>
      </c>
      <c r="BA205" s="4">
        <v>1044</v>
      </c>
      <c r="BB205" s="4">
        <v>706814866.88999999</v>
      </c>
      <c r="BC205" s="4">
        <v>2420</v>
      </c>
      <c r="BD205" s="4">
        <v>1170164215.6099999</v>
      </c>
      <c r="BE205" s="4">
        <v>20663</v>
      </c>
      <c r="BF205" s="4">
        <v>4867664128.8599997</v>
      </c>
    </row>
  </sheetData>
  <autoFilter ref="A1:BG205" xr:uid="{00000000-0009-0000-0000-00000D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48"/>
  <sheetViews>
    <sheetView workbookViewId="0">
      <selection activeCell="A4" sqref="A4"/>
    </sheetView>
  </sheetViews>
  <sheetFormatPr defaultRowHeight="15" x14ac:dyDescent="0.25"/>
  <cols>
    <col min="1" max="1" width="38.42578125" bestFit="1" customWidth="1"/>
    <col min="2" max="2" width="31.5703125" bestFit="1" customWidth="1"/>
    <col min="3" max="3" width="32.28515625" bestFit="1" customWidth="1"/>
  </cols>
  <sheetData>
    <row r="3" spans="1:3" x14ac:dyDescent="0.25">
      <c r="A3" s="48" t="s">
        <v>181</v>
      </c>
      <c r="B3" t="s">
        <v>183</v>
      </c>
      <c r="C3" t="s">
        <v>182</v>
      </c>
    </row>
    <row r="4" spans="1:3" x14ac:dyDescent="0.25">
      <c r="A4" s="31" t="s">
        <v>179</v>
      </c>
      <c r="B4">
        <v>3282</v>
      </c>
      <c r="C4">
        <v>681358</v>
      </c>
    </row>
    <row r="5" spans="1:3" x14ac:dyDescent="0.25">
      <c r="A5" s="31" t="s">
        <v>15</v>
      </c>
      <c r="B5">
        <v>664</v>
      </c>
      <c r="C5">
        <v>368427</v>
      </c>
    </row>
    <row r="6" spans="1:3" x14ac:dyDescent="0.25">
      <c r="A6" s="31" t="s">
        <v>28</v>
      </c>
      <c r="B6">
        <v>44</v>
      </c>
      <c r="C6">
        <v>4609</v>
      </c>
    </row>
    <row r="7" spans="1:3" x14ac:dyDescent="0.25">
      <c r="A7" s="31" t="s">
        <v>2</v>
      </c>
      <c r="B7">
        <v>923</v>
      </c>
      <c r="C7">
        <v>176312</v>
      </c>
    </row>
    <row r="8" spans="1:3" x14ac:dyDescent="0.25">
      <c r="A8" s="31" t="s">
        <v>3</v>
      </c>
      <c r="B8">
        <v>12138</v>
      </c>
      <c r="C8">
        <v>2739158</v>
      </c>
    </row>
    <row r="9" spans="1:3" x14ac:dyDescent="0.25">
      <c r="A9" s="31" t="s">
        <v>4</v>
      </c>
      <c r="B9">
        <v>1676</v>
      </c>
      <c r="C9">
        <v>507227</v>
      </c>
    </row>
    <row r="10" spans="1:3" x14ac:dyDescent="0.25">
      <c r="A10" s="31" t="s">
        <v>5</v>
      </c>
      <c r="B10">
        <v>117</v>
      </c>
      <c r="C10">
        <v>61173</v>
      </c>
    </row>
    <row r="11" spans="1:3" x14ac:dyDescent="0.25">
      <c r="A11" s="31" t="s">
        <v>6</v>
      </c>
      <c r="B11">
        <v>4819</v>
      </c>
      <c r="C11">
        <v>957801</v>
      </c>
    </row>
    <row r="12" spans="1:3" x14ac:dyDescent="0.25">
      <c r="A12" s="31" t="s">
        <v>16</v>
      </c>
      <c r="B12">
        <v>0</v>
      </c>
      <c r="C12">
        <v>0</v>
      </c>
    </row>
    <row r="13" spans="1:3" x14ac:dyDescent="0.25">
      <c r="A13" s="31" t="s">
        <v>29</v>
      </c>
      <c r="B13">
        <v>3270</v>
      </c>
      <c r="C13">
        <v>1184854</v>
      </c>
    </row>
    <row r="14" spans="1:3" x14ac:dyDescent="0.25">
      <c r="A14" s="31" t="s">
        <v>24</v>
      </c>
      <c r="B14">
        <v>0</v>
      </c>
      <c r="C14">
        <v>0</v>
      </c>
    </row>
    <row r="15" spans="1:3" x14ac:dyDescent="0.25">
      <c r="A15" s="31" t="s">
        <v>33</v>
      </c>
      <c r="B15">
        <v>15</v>
      </c>
      <c r="C15">
        <v>0</v>
      </c>
    </row>
    <row r="16" spans="1:3" x14ac:dyDescent="0.25">
      <c r="A16" s="31" t="s">
        <v>34</v>
      </c>
      <c r="B16">
        <v>0</v>
      </c>
      <c r="C16">
        <v>0</v>
      </c>
    </row>
    <row r="17" spans="1:3" x14ac:dyDescent="0.25">
      <c r="A17" s="31" t="s">
        <v>38</v>
      </c>
      <c r="B17">
        <v>3330</v>
      </c>
      <c r="C17">
        <v>215890</v>
      </c>
    </row>
    <row r="18" spans="1:3" x14ac:dyDescent="0.25">
      <c r="A18" s="31" t="s">
        <v>44</v>
      </c>
      <c r="B18">
        <v>2838</v>
      </c>
      <c r="C18">
        <v>615648</v>
      </c>
    </row>
    <row r="19" spans="1:3" x14ac:dyDescent="0.25">
      <c r="A19" s="31" t="s">
        <v>17</v>
      </c>
      <c r="B19">
        <v>17</v>
      </c>
      <c r="C19">
        <v>11003</v>
      </c>
    </row>
    <row r="20" spans="1:3" x14ac:dyDescent="0.25">
      <c r="A20" s="31" t="s">
        <v>18</v>
      </c>
      <c r="B20">
        <v>740</v>
      </c>
      <c r="C20">
        <v>427625</v>
      </c>
    </row>
    <row r="21" spans="1:3" x14ac:dyDescent="0.25">
      <c r="A21" s="31" t="s">
        <v>19</v>
      </c>
      <c r="B21">
        <v>708</v>
      </c>
      <c r="C21">
        <v>316913</v>
      </c>
    </row>
    <row r="22" spans="1:3" x14ac:dyDescent="0.25">
      <c r="A22" s="31" t="s">
        <v>20</v>
      </c>
      <c r="B22">
        <v>657</v>
      </c>
      <c r="C22">
        <v>262069</v>
      </c>
    </row>
    <row r="23" spans="1:3" x14ac:dyDescent="0.25">
      <c r="A23" s="31" t="s">
        <v>21</v>
      </c>
      <c r="B23">
        <v>5284</v>
      </c>
      <c r="C23">
        <v>461710</v>
      </c>
    </row>
    <row r="24" spans="1:3" x14ac:dyDescent="0.25">
      <c r="A24" s="31" t="s">
        <v>48</v>
      </c>
      <c r="B24">
        <v>0</v>
      </c>
      <c r="C24">
        <v>0</v>
      </c>
    </row>
    <row r="25" spans="1:3" x14ac:dyDescent="0.25">
      <c r="A25" s="31" t="s">
        <v>7</v>
      </c>
      <c r="B25">
        <v>117</v>
      </c>
      <c r="C25">
        <v>78015</v>
      </c>
    </row>
    <row r="26" spans="1:3" x14ac:dyDescent="0.25">
      <c r="A26" s="31" t="s">
        <v>8</v>
      </c>
      <c r="B26">
        <v>8643</v>
      </c>
      <c r="C26">
        <v>2313429</v>
      </c>
    </row>
    <row r="27" spans="1:3" x14ac:dyDescent="0.25">
      <c r="A27" s="31" t="s">
        <v>30</v>
      </c>
      <c r="B27">
        <v>66</v>
      </c>
      <c r="C27">
        <v>48396</v>
      </c>
    </row>
    <row r="28" spans="1:3" x14ac:dyDescent="0.25">
      <c r="A28" s="31" t="s">
        <v>40</v>
      </c>
      <c r="B28">
        <v>769</v>
      </c>
      <c r="C28">
        <v>109760</v>
      </c>
    </row>
    <row r="29" spans="1:3" x14ac:dyDescent="0.25">
      <c r="A29" s="31" t="s">
        <v>32</v>
      </c>
      <c r="B29">
        <v>0</v>
      </c>
      <c r="C29">
        <v>0</v>
      </c>
    </row>
    <row r="30" spans="1:3" x14ac:dyDescent="0.25">
      <c r="A30" s="31" t="s">
        <v>22</v>
      </c>
      <c r="B30">
        <v>323</v>
      </c>
      <c r="C30">
        <v>77961</v>
      </c>
    </row>
    <row r="31" spans="1:3" x14ac:dyDescent="0.25">
      <c r="A31" s="31" t="s">
        <v>23</v>
      </c>
      <c r="B31">
        <v>0</v>
      </c>
      <c r="C31">
        <v>0</v>
      </c>
    </row>
    <row r="32" spans="1:3" x14ac:dyDescent="0.25">
      <c r="A32" s="31" t="s">
        <v>1</v>
      </c>
      <c r="B32">
        <v>0</v>
      </c>
      <c r="C32">
        <v>0</v>
      </c>
    </row>
    <row r="33" spans="1:3" x14ac:dyDescent="0.25">
      <c r="A33" s="31" t="s">
        <v>46</v>
      </c>
      <c r="B33">
        <v>41</v>
      </c>
      <c r="C33">
        <v>1337</v>
      </c>
    </row>
    <row r="34" spans="1:3" x14ac:dyDescent="0.25">
      <c r="A34" s="31" t="s">
        <v>36</v>
      </c>
      <c r="B34">
        <v>365</v>
      </c>
      <c r="C34">
        <v>180972</v>
      </c>
    </row>
    <row r="35" spans="1:3" x14ac:dyDescent="0.25">
      <c r="A35" s="31" t="s">
        <v>13</v>
      </c>
      <c r="B35">
        <v>35</v>
      </c>
      <c r="C35">
        <v>12126</v>
      </c>
    </row>
    <row r="36" spans="1:3" x14ac:dyDescent="0.25">
      <c r="A36" s="31" t="s">
        <v>9</v>
      </c>
      <c r="B36">
        <v>67</v>
      </c>
      <c r="C36">
        <v>9711</v>
      </c>
    </row>
    <row r="37" spans="1:3" x14ac:dyDescent="0.25">
      <c r="A37" s="31" t="s">
        <v>25</v>
      </c>
      <c r="B37">
        <v>7</v>
      </c>
      <c r="C37">
        <v>405</v>
      </c>
    </row>
    <row r="38" spans="1:3" x14ac:dyDescent="0.25">
      <c r="A38" s="31" t="s">
        <v>50</v>
      </c>
      <c r="B38">
        <v>0</v>
      </c>
      <c r="C38">
        <v>0</v>
      </c>
    </row>
    <row r="39" spans="1:3" x14ac:dyDescent="0.25">
      <c r="A39" s="31" t="s">
        <v>26</v>
      </c>
      <c r="B39">
        <v>1</v>
      </c>
      <c r="C39">
        <v>5400</v>
      </c>
    </row>
    <row r="40" spans="1:3" x14ac:dyDescent="0.25">
      <c r="A40" s="31" t="s">
        <v>12</v>
      </c>
      <c r="B40">
        <v>2992</v>
      </c>
      <c r="C40">
        <v>832297</v>
      </c>
    </row>
    <row r="41" spans="1:3" x14ac:dyDescent="0.25">
      <c r="A41" s="31" t="s">
        <v>41</v>
      </c>
      <c r="B41">
        <v>1868</v>
      </c>
      <c r="C41">
        <v>106615</v>
      </c>
    </row>
    <row r="42" spans="1:3" x14ac:dyDescent="0.25">
      <c r="A42" s="31" t="s">
        <v>27</v>
      </c>
      <c r="B42">
        <v>417</v>
      </c>
      <c r="C42">
        <v>36211</v>
      </c>
    </row>
    <row r="43" spans="1:3" x14ac:dyDescent="0.25">
      <c r="A43" s="31" t="s">
        <v>11</v>
      </c>
      <c r="B43">
        <v>731</v>
      </c>
      <c r="C43">
        <v>75536</v>
      </c>
    </row>
    <row r="44" spans="1:3" x14ac:dyDescent="0.25">
      <c r="A44" s="31" t="s">
        <v>42</v>
      </c>
      <c r="B44">
        <v>50</v>
      </c>
      <c r="C44">
        <v>6719</v>
      </c>
    </row>
    <row r="45" spans="1:3" x14ac:dyDescent="0.25">
      <c r="A45" s="31" t="s">
        <v>10</v>
      </c>
      <c r="B45">
        <v>10454</v>
      </c>
      <c r="C45">
        <v>1981457</v>
      </c>
    </row>
    <row r="46" spans="1:3" x14ac:dyDescent="0.25">
      <c r="A46" s="31" t="s">
        <v>43</v>
      </c>
      <c r="B46">
        <v>0</v>
      </c>
      <c r="C46">
        <v>0</v>
      </c>
    </row>
    <row r="47" spans="1:3" x14ac:dyDescent="0.25">
      <c r="A47" s="31" t="s">
        <v>31</v>
      </c>
      <c r="B47">
        <v>0</v>
      </c>
      <c r="C47">
        <v>0</v>
      </c>
    </row>
    <row r="48" spans="1:3" x14ac:dyDescent="0.25">
      <c r="A48" s="31" t="s">
        <v>155</v>
      </c>
      <c r="B48">
        <v>67468</v>
      </c>
      <c r="C48">
        <v>14868124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AP48"/>
  <sheetViews>
    <sheetView tabSelected="1" zoomScale="85" zoomScaleNormal="85" workbookViewId="0">
      <selection activeCell="B5" sqref="B5"/>
    </sheetView>
  </sheetViews>
  <sheetFormatPr defaultRowHeight="15" x14ac:dyDescent="0.25"/>
  <cols>
    <col min="1" max="1" width="9" customWidth="1"/>
    <col min="2" max="2" width="46" bestFit="1" customWidth="1"/>
    <col min="3" max="3" width="8.7109375" customWidth="1"/>
    <col min="4" max="4" width="10.285156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11.28515625" customWidth="1"/>
    <col min="26" max="26" width="14" customWidth="1"/>
    <col min="27" max="27" width="6.7109375" customWidth="1"/>
    <col min="28" max="29" width="8.7109375" customWidth="1"/>
    <col min="30" max="30" width="10.5703125" customWidth="1"/>
    <col min="31" max="31" width="8.7109375" customWidth="1"/>
    <col min="32" max="32" width="10.5703125" customWidth="1"/>
    <col min="33" max="33" width="7.5703125" customWidth="1"/>
    <col min="34" max="34" width="8.5703125" customWidth="1"/>
    <col min="35" max="35" width="6.5703125" customWidth="1"/>
    <col min="36" max="36" width="9.5703125" customWidth="1"/>
    <col min="37" max="37" width="8.7109375" customWidth="1"/>
    <col min="38" max="38" width="10.5703125" customWidth="1"/>
    <col min="39" max="39" width="9.140625" customWidth="1"/>
    <col min="40" max="40" width="12.5703125" customWidth="1"/>
    <col min="41" max="41" width="12" customWidth="1"/>
    <col min="42" max="42" width="12.5703125" customWidth="1"/>
  </cols>
  <sheetData>
    <row r="1" spans="1:42" ht="17.25" x14ac:dyDescent="0.3">
      <c r="A1" s="36"/>
      <c r="B1" s="37"/>
      <c r="C1" s="53" t="s">
        <v>186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 t="s">
        <v>186</v>
      </c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 t="s">
        <v>186</v>
      </c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</row>
    <row r="2" spans="1:42" ht="17.25" x14ac:dyDescent="0.25">
      <c r="A2" s="50" t="s">
        <v>0</v>
      </c>
      <c r="B2" s="51" t="s">
        <v>1</v>
      </c>
      <c r="C2" s="51" t="s">
        <v>157</v>
      </c>
      <c r="D2" s="51"/>
      <c r="E2" s="51"/>
      <c r="F2" s="51"/>
      <c r="G2" s="50" t="s">
        <v>158</v>
      </c>
      <c r="H2" s="52"/>
      <c r="I2" s="50" t="s">
        <v>159</v>
      </c>
      <c r="J2" s="50"/>
      <c r="K2" s="50" t="s">
        <v>160</v>
      </c>
      <c r="L2" s="50"/>
      <c r="M2" s="50" t="s">
        <v>161</v>
      </c>
      <c r="N2" s="50"/>
      <c r="O2" s="51" t="s">
        <v>162</v>
      </c>
      <c r="P2" s="51"/>
      <c r="Q2" s="51" t="s">
        <v>163</v>
      </c>
      <c r="R2" s="51"/>
      <c r="S2" s="50" t="s">
        <v>164</v>
      </c>
      <c r="T2" s="50"/>
      <c r="U2" s="55" t="s">
        <v>165</v>
      </c>
      <c r="V2" s="56"/>
      <c r="W2" s="50" t="s">
        <v>166</v>
      </c>
      <c r="X2" s="50"/>
      <c r="Y2" s="50" t="s">
        <v>167</v>
      </c>
      <c r="Z2" s="50"/>
      <c r="AA2" s="50" t="s">
        <v>168</v>
      </c>
      <c r="AB2" s="50"/>
      <c r="AC2" s="50" t="s">
        <v>169</v>
      </c>
      <c r="AD2" s="50"/>
      <c r="AE2" s="50" t="s">
        <v>170</v>
      </c>
      <c r="AF2" s="50"/>
      <c r="AG2" s="50" t="s">
        <v>171</v>
      </c>
      <c r="AH2" s="50"/>
      <c r="AI2" s="50" t="s">
        <v>172</v>
      </c>
      <c r="AJ2" s="50"/>
      <c r="AK2" s="50" t="s">
        <v>173</v>
      </c>
      <c r="AL2" s="50"/>
      <c r="AM2" s="59" t="s">
        <v>174</v>
      </c>
      <c r="AN2" s="59"/>
      <c r="AO2" s="60" t="s">
        <v>175</v>
      </c>
      <c r="AP2" s="60"/>
    </row>
    <row r="3" spans="1:42" ht="17.25" x14ac:dyDescent="0.25">
      <c r="A3" s="50"/>
      <c r="B3" s="51"/>
      <c r="C3" s="51" t="s">
        <v>176</v>
      </c>
      <c r="D3" s="51"/>
      <c r="E3" s="51" t="s">
        <v>177</v>
      </c>
      <c r="F3" s="51"/>
      <c r="G3" s="52"/>
      <c r="H3" s="52"/>
      <c r="I3" s="50"/>
      <c r="J3" s="50"/>
      <c r="K3" s="50"/>
      <c r="L3" s="50"/>
      <c r="M3" s="50"/>
      <c r="N3" s="50"/>
      <c r="O3" s="51"/>
      <c r="P3" s="51"/>
      <c r="Q3" s="51"/>
      <c r="R3" s="51"/>
      <c r="S3" s="50"/>
      <c r="T3" s="50"/>
      <c r="U3" s="57"/>
      <c r="V3" s="58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9"/>
      <c r="AN3" s="59"/>
      <c r="AO3" s="60"/>
      <c r="AP3" s="60"/>
    </row>
    <row r="4" spans="1:42" ht="17.25" x14ac:dyDescent="0.25">
      <c r="A4" s="50"/>
      <c r="B4" s="51" t="s">
        <v>1</v>
      </c>
      <c r="C4" s="38" t="s">
        <v>154</v>
      </c>
      <c r="D4" s="38" t="s">
        <v>156</v>
      </c>
      <c r="E4" s="38" t="s">
        <v>154</v>
      </c>
      <c r="F4" s="38" t="s">
        <v>156</v>
      </c>
      <c r="G4" s="38" t="s">
        <v>154</v>
      </c>
      <c r="H4" s="47" t="s">
        <v>156</v>
      </c>
      <c r="I4" s="38" t="s">
        <v>154</v>
      </c>
      <c r="J4" s="47" t="s">
        <v>156</v>
      </c>
      <c r="K4" s="38" t="s">
        <v>154</v>
      </c>
      <c r="L4" s="47" t="s">
        <v>156</v>
      </c>
      <c r="M4" s="38" t="s">
        <v>154</v>
      </c>
      <c r="N4" s="38" t="s">
        <v>156</v>
      </c>
      <c r="O4" s="38" t="s">
        <v>154</v>
      </c>
      <c r="P4" s="47" t="s">
        <v>156</v>
      </c>
      <c r="Q4" s="38" t="s">
        <v>154</v>
      </c>
      <c r="R4" s="47" t="s">
        <v>156</v>
      </c>
      <c r="S4" s="38" t="s">
        <v>154</v>
      </c>
      <c r="T4" s="47" t="s">
        <v>156</v>
      </c>
      <c r="U4" s="38" t="s">
        <v>154</v>
      </c>
      <c r="V4" s="47" t="s">
        <v>156</v>
      </c>
      <c r="W4" s="38" t="s">
        <v>154</v>
      </c>
      <c r="X4" s="47" t="s">
        <v>156</v>
      </c>
      <c r="Y4" s="38" t="s">
        <v>154</v>
      </c>
      <c r="Z4" s="47" t="s">
        <v>156</v>
      </c>
      <c r="AA4" s="38" t="s">
        <v>154</v>
      </c>
      <c r="AB4" s="47" t="s">
        <v>156</v>
      </c>
      <c r="AC4" s="38" t="s">
        <v>154</v>
      </c>
      <c r="AD4" s="47" t="s">
        <v>156</v>
      </c>
      <c r="AE4" s="38" t="s">
        <v>154</v>
      </c>
      <c r="AF4" s="47" t="s">
        <v>156</v>
      </c>
      <c r="AG4" s="38" t="s">
        <v>154</v>
      </c>
      <c r="AH4" s="47" t="s">
        <v>156</v>
      </c>
      <c r="AI4" s="38" t="s">
        <v>154</v>
      </c>
      <c r="AJ4" s="47" t="s">
        <v>156</v>
      </c>
      <c r="AK4" s="38" t="s">
        <v>154</v>
      </c>
      <c r="AL4" s="47" t="s">
        <v>156</v>
      </c>
      <c r="AM4" s="47" t="s">
        <v>154</v>
      </c>
      <c r="AN4" s="47" t="s">
        <v>156</v>
      </c>
      <c r="AO4" s="38" t="s">
        <v>154</v>
      </c>
      <c r="AP4" s="47" t="s">
        <v>156</v>
      </c>
    </row>
    <row r="5" spans="1:42" ht="17.25" x14ac:dyDescent="0.3">
      <c r="A5" s="42">
        <v>1</v>
      </c>
      <c r="B5" s="42" t="s">
        <v>179</v>
      </c>
      <c r="C5" s="43">
        <v>0</v>
      </c>
      <c r="D5" s="45">
        <v>0</v>
      </c>
      <c r="E5" s="43">
        <v>3282</v>
      </c>
      <c r="F5" s="45">
        <v>68.135800000000003</v>
      </c>
      <c r="G5" s="43">
        <v>0</v>
      </c>
      <c r="H5" s="45">
        <v>0</v>
      </c>
      <c r="I5" s="43">
        <v>0</v>
      </c>
      <c r="J5" s="45">
        <v>0</v>
      </c>
      <c r="K5" s="43">
        <v>0</v>
      </c>
      <c r="L5" s="45">
        <v>0</v>
      </c>
      <c r="M5" s="43">
        <f>SUM(C5,E5,I5,K5)</f>
        <v>3282</v>
      </c>
      <c r="N5" s="45">
        <f>SUM(D5,F5,J5,L5)</f>
        <v>68.135800000000003</v>
      </c>
      <c r="O5" s="43">
        <v>28</v>
      </c>
      <c r="P5" s="45">
        <v>2.2877000000000001</v>
      </c>
      <c r="Q5" s="43">
        <v>0</v>
      </c>
      <c r="R5" s="45">
        <v>0</v>
      </c>
      <c r="S5" s="43">
        <v>0</v>
      </c>
      <c r="T5" s="45">
        <v>0</v>
      </c>
      <c r="U5" s="43">
        <v>0</v>
      </c>
      <c r="V5" s="45">
        <v>0</v>
      </c>
      <c r="W5" s="43">
        <v>0</v>
      </c>
      <c r="X5" s="45">
        <v>0</v>
      </c>
      <c r="Y5" s="43">
        <f t="shared" ref="Y5:Y47" si="0">SUM(O5,Q5,S5,U5,W5)</f>
        <v>28</v>
      </c>
      <c r="Z5" s="45">
        <f t="shared" ref="Z5:Z47" si="1">SUM(P5,R5,T5,V5,X5)</f>
        <v>2.2877000000000001</v>
      </c>
      <c r="AA5" s="43">
        <v>0</v>
      </c>
      <c r="AB5" s="45">
        <v>0</v>
      </c>
      <c r="AC5" s="43">
        <v>0</v>
      </c>
      <c r="AD5" s="45">
        <v>0</v>
      </c>
      <c r="AE5" s="43">
        <v>21</v>
      </c>
      <c r="AF5" s="45">
        <v>0.77180000000000004</v>
      </c>
      <c r="AG5" s="43">
        <v>0</v>
      </c>
      <c r="AH5" s="45">
        <v>0</v>
      </c>
      <c r="AI5" s="43">
        <v>0</v>
      </c>
      <c r="AJ5" s="45">
        <v>0</v>
      </c>
      <c r="AK5" s="43">
        <v>90</v>
      </c>
      <c r="AL5" s="45">
        <v>0.40400000000000003</v>
      </c>
      <c r="AM5" s="43">
        <f t="shared" ref="AM5:AM47" si="2">SUM(M5,Y5,AA5,AC5,AE5,AG5,AI5,AK5)</f>
        <v>3421</v>
      </c>
      <c r="AN5" s="45">
        <f t="shared" ref="AN5:AN47" si="3">SUM(N5,Z5,AB5,AD5,AF5,AH5,AJ5,AL5)</f>
        <v>71.599299999999999</v>
      </c>
      <c r="AO5" s="43">
        <v>2679</v>
      </c>
      <c r="AP5" s="45">
        <v>18.8809</v>
      </c>
    </row>
    <row r="6" spans="1:42" ht="17.25" x14ac:dyDescent="0.3">
      <c r="A6" s="42">
        <v>2</v>
      </c>
      <c r="B6" s="42" t="s">
        <v>15</v>
      </c>
      <c r="C6" s="43">
        <v>514</v>
      </c>
      <c r="D6" s="45">
        <v>26.231000000000002</v>
      </c>
      <c r="E6" s="43">
        <v>664</v>
      </c>
      <c r="F6" s="45">
        <v>36.842700000000001</v>
      </c>
      <c r="G6" s="43">
        <v>98</v>
      </c>
      <c r="H6" s="45">
        <v>0.42159999999999997</v>
      </c>
      <c r="I6" s="43">
        <v>0</v>
      </c>
      <c r="J6" s="45">
        <v>0</v>
      </c>
      <c r="K6" s="43">
        <v>12</v>
      </c>
      <c r="L6" s="45">
        <v>38.219499999999996</v>
      </c>
      <c r="M6" s="43">
        <f t="shared" ref="M6:M47" si="4">SUM(C6,E6,I6,K6)</f>
        <v>1190</v>
      </c>
      <c r="N6" s="45">
        <f t="shared" ref="N6:N47" si="5">SUM(D6,F6,J6,L6)</f>
        <v>101.2932</v>
      </c>
      <c r="O6" s="43">
        <v>213</v>
      </c>
      <c r="P6" s="45">
        <v>83.809299999999993</v>
      </c>
      <c r="Q6" s="43">
        <v>96</v>
      </c>
      <c r="R6" s="45">
        <v>112.3788</v>
      </c>
      <c r="S6" s="43">
        <v>27</v>
      </c>
      <c r="T6" s="45">
        <v>120.9563</v>
      </c>
      <c r="U6" s="43">
        <v>0</v>
      </c>
      <c r="V6" s="45">
        <v>0</v>
      </c>
      <c r="W6" s="43">
        <v>0</v>
      </c>
      <c r="X6" s="45">
        <v>0</v>
      </c>
      <c r="Y6" s="43">
        <f t="shared" si="0"/>
        <v>336</v>
      </c>
      <c r="Z6" s="45">
        <f t="shared" si="1"/>
        <v>317.14440000000002</v>
      </c>
      <c r="AA6" s="43">
        <v>5</v>
      </c>
      <c r="AB6" s="45">
        <v>0.66990000000000005</v>
      </c>
      <c r="AC6" s="43">
        <v>2</v>
      </c>
      <c r="AD6" s="45">
        <v>0.2326</v>
      </c>
      <c r="AE6" s="43">
        <v>13</v>
      </c>
      <c r="AF6" s="45">
        <v>1.4234</v>
      </c>
      <c r="AG6" s="43">
        <v>0</v>
      </c>
      <c r="AH6" s="45">
        <v>0</v>
      </c>
      <c r="AI6" s="43">
        <v>0</v>
      </c>
      <c r="AJ6" s="45">
        <v>0</v>
      </c>
      <c r="AK6" s="43">
        <v>38</v>
      </c>
      <c r="AL6" s="45">
        <v>0.13769999999999999</v>
      </c>
      <c r="AM6" s="43">
        <f t="shared" si="2"/>
        <v>1584</v>
      </c>
      <c r="AN6" s="45">
        <f t="shared" si="3"/>
        <v>420.90120000000002</v>
      </c>
      <c r="AO6" s="43">
        <v>1203</v>
      </c>
      <c r="AP6" s="45">
        <v>60.856699999999996</v>
      </c>
    </row>
    <row r="7" spans="1:42" ht="17.25" x14ac:dyDescent="0.3">
      <c r="A7" s="42">
        <v>3</v>
      </c>
      <c r="B7" s="42" t="s">
        <v>28</v>
      </c>
      <c r="C7" s="43">
        <v>0</v>
      </c>
      <c r="D7" s="45">
        <v>0</v>
      </c>
      <c r="E7" s="43">
        <v>44</v>
      </c>
      <c r="F7" s="45">
        <v>0.46089999999999998</v>
      </c>
      <c r="G7" s="43">
        <v>44</v>
      </c>
      <c r="H7" s="45">
        <v>0.46089999999999998</v>
      </c>
      <c r="I7" s="43">
        <v>0</v>
      </c>
      <c r="J7" s="45">
        <v>0</v>
      </c>
      <c r="K7" s="43">
        <v>67</v>
      </c>
      <c r="L7" s="45">
        <v>0.66169999999999995</v>
      </c>
      <c r="M7" s="43">
        <f t="shared" si="4"/>
        <v>111</v>
      </c>
      <c r="N7" s="45">
        <f t="shared" si="5"/>
        <v>1.1225999999999998</v>
      </c>
      <c r="O7" s="43">
        <v>89</v>
      </c>
      <c r="P7" s="45">
        <v>7.3121999999999998</v>
      </c>
      <c r="Q7" s="43">
        <v>13</v>
      </c>
      <c r="R7" s="45">
        <v>3.0655000000000001</v>
      </c>
      <c r="S7" s="43">
        <v>0</v>
      </c>
      <c r="T7" s="45">
        <v>0</v>
      </c>
      <c r="U7" s="43">
        <v>0</v>
      </c>
      <c r="V7" s="45">
        <v>0</v>
      </c>
      <c r="W7" s="43">
        <v>0</v>
      </c>
      <c r="X7" s="45">
        <v>0</v>
      </c>
      <c r="Y7" s="43">
        <f t="shared" si="0"/>
        <v>102</v>
      </c>
      <c r="Z7" s="45">
        <f t="shared" si="1"/>
        <v>10.377700000000001</v>
      </c>
      <c r="AA7" s="43">
        <v>0</v>
      </c>
      <c r="AB7" s="45">
        <v>0</v>
      </c>
      <c r="AC7" s="43">
        <v>0</v>
      </c>
      <c r="AD7" s="45">
        <v>0</v>
      </c>
      <c r="AE7" s="43">
        <v>0</v>
      </c>
      <c r="AF7" s="45">
        <v>0</v>
      </c>
      <c r="AG7" s="43">
        <v>0</v>
      </c>
      <c r="AH7" s="45">
        <v>0</v>
      </c>
      <c r="AI7" s="43">
        <v>0</v>
      </c>
      <c r="AJ7" s="45">
        <v>0</v>
      </c>
      <c r="AK7" s="43">
        <v>1861</v>
      </c>
      <c r="AL7" s="45">
        <v>10.365500000000001</v>
      </c>
      <c r="AM7" s="43">
        <f t="shared" si="2"/>
        <v>2074</v>
      </c>
      <c r="AN7" s="45">
        <f t="shared" si="3"/>
        <v>21.8658</v>
      </c>
      <c r="AO7" s="43">
        <v>1550</v>
      </c>
      <c r="AP7" s="45">
        <v>8.5810999999999993</v>
      </c>
    </row>
    <row r="8" spans="1:42" ht="17.25" x14ac:dyDescent="0.3">
      <c r="A8" s="42">
        <v>4</v>
      </c>
      <c r="B8" s="42" t="s">
        <v>2</v>
      </c>
      <c r="C8" s="43">
        <v>6331</v>
      </c>
      <c r="D8" s="45">
        <v>132.83959999999999</v>
      </c>
      <c r="E8" s="43">
        <v>923</v>
      </c>
      <c r="F8" s="45">
        <v>17.6312</v>
      </c>
      <c r="G8" s="43">
        <v>637</v>
      </c>
      <c r="H8" s="45">
        <v>13.4428</v>
      </c>
      <c r="I8" s="43">
        <v>5</v>
      </c>
      <c r="J8" s="45">
        <v>0.73429999999999995</v>
      </c>
      <c r="K8" s="43">
        <v>4</v>
      </c>
      <c r="L8" s="45">
        <v>0.55920000000000003</v>
      </c>
      <c r="M8" s="43">
        <f t="shared" si="4"/>
        <v>7263</v>
      </c>
      <c r="N8" s="45">
        <f t="shared" si="5"/>
        <v>151.76429999999999</v>
      </c>
      <c r="O8" s="43">
        <v>588</v>
      </c>
      <c r="P8" s="45">
        <v>75.302300000000002</v>
      </c>
      <c r="Q8" s="43">
        <v>30</v>
      </c>
      <c r="R8" s="45">
        <v>55.969299999999997</v>
      </c>
      <c r="S8" s="43">
        <v>0</v>
      </c>
      <c r="T8" s="45">
        <v>0</v>
      </c>
      <c r="U8" s="43">
        <v>0</v>
      </c>
      <c r="V8" s="45">
        <v>0</v>
      </c>
      <c r="W8" s="43">
        <v>0</v>
      </c>
      <c r="X8" s="45">
        <v>0</v>
      </c>
      <c r="Y8" s="43">
        <f t="shared" si="0"/>
        <v>618</v>
      </c>
      <c r="Z8" s="45">
        <f t="shared" si="1"/>
        <v>131.27160000000001</v>
      </c>
      <c r="AA8" s="43">
        <v>5</v>
      </c>
      <c r="AB8" s="45">
        <v>0.73329999999999995</v>
      </c>
      <c r="AC8" s="43">
        <v>84</v>
      </c>
      <c r="AD8" s="45">
        <v>1.4316</v>
      </c>
      <c r="AE8" s="43">
        <v>5</v>
      </c>
      <c r="AF8" s="45">
        <v>0.73519999999999996</v>
      </c>
      <c r="AG8" s="43">
        <v>0</v>
      </c>
      <c r="AH8" s="45">
        <v>0</v>
      </c>
      <c r="AI8" s="43">
        <v>6</v>
      </c>
      <c r="AJ8" s="45">
        <v>0.10050000000000001</v>
      </c>
      <c r="AK8" s="43">
        <v>0</v>
      </c>
      <c r="AL8" s="45">
        <v>0</v>
      </c>
      <c r="AM8" s="43">
        <f t="shared" si="2"/>
        <v>7981</v>
      </c>
      <c r="AN8" s="45">
        <f t="shared" si="3"/>
        <v>286.03649999999999</v>
      </c>
      <c r="AO8" s="43">
        <v>5451</v>
      </c>
      <c r="AP8" s="45">
        <v>103.32980000000001</v>
      </c>
    </row>
    <row r="9" spans="1:42" ht="17.25" x14ac:dyDescent="0.3">
      <c r="A9" s="42">
        <v>5</v>
      </c>
      <c r="B9" s="42" t="s">
        <v>3</v>
      </c>
      <c r="C9" s="43">
        <v>110</v>
      </c>
      <c r="D9" s="45">
        <v>1.5202</v>
      </c>
      <c r="E9" s="43">
        <v>12138</v>
      </c>
      <c r="F9" s="45">
        <v>273.91579999999999</v>
      </c>
      <c r="G9" s="43">
        <v>2754</v>
      </c>
      <c r="H9" s="45">
        <v>61.488599999999998</v>
      </c>
      <c r="I9" s="43">
        <v>0</v>
      </c>
      <c r="J9" s="45">
        <v>0</v>
      </c>
      <c r="K9" s="43">
        <v>99</v>
      </c>
      <c r="L9" s="45">
        <v>10.870100000000001</v>
      </c>
      <c r="M9" s="43">
        <f t="shared" si="4"/>
        <v>12347</v>
      </c>
      <c r="N9" s="45">
        <f t="shared" si="5"/>
        <v>286.30609999999996</v>
      </c>
      <c r="O9" s="43">
        <v>579</v>
      </c>
      <c r="P9" s="45">
        <v>59.1678</v>
      </c>
      <c r="Q9" s="43">
        <v>49</v>
      </c>
      <c r="R9" s="45">
        <v>147.2775</v>
      </c>
      <c r="S9" s="43">
        <v>8</v>
      </c>
      <c r="T9" s="45">
        <v>10.3627</v>
      </c>
      <c r="U9" s="43">
        <v>0</v>
      </c>
      <c r="V9" s="45">
        <v>0</v>
      </c>
      <c r="W9" s="43">
        <v>0</v>
      </c>
      <c r="X9" s="45">
        <v>0</v>
      </c>
      <c r="Y9" s="43">
        <f t="shared" si="0"/>
        <v>636</v>
      </c>
      <c r="Z9" s="45">
        <f t="shared" si="1"/>
        <v>216.80799999999999</v>
      </c>
      <c r="AA9" s="43">
        <v>8</v>
      </c>
      <c r="AB9" s="45">
        <v>0.80159999999999998</v>
      </c>
      <c r="AC9" s="43">
        <v>96</v>
      </c>
      <c r="AD9" s="45">
        <v>1.9377</v>
      </c>
      <c r="AE9" s="43">
        <v>48</v>
      </c>
      <c r="AF9" s="45">
        <v>4.6117999999999997</v>
      </c>
      <c r="AG9" s="43">
        <v>0</v>
      </c>
      <c r="AH9" s="45">
        <v>0</v>
      </c>
      <c r="AI9" s="43">
        <v>0</v>
      </c>
      <c r="AJ9" s="45">
        <v>0</v>
      </c>
      <c r="AK9" s="43">
        <v>0</v>
      </c>
      <c r="AL9" s="45">
        <v>0</v>
      </c>
      <c r="AM9" s="43">
        <f t="shared" si="2"/>
        <v>13135</v>
      </c>
      <c r="AN9" s="45">
        <f t="shared" si="3"/>
        <v>510.46519999999998</v>
      </c>
      <c r="AO9" s="43">
        <v>12778</v>
      </c>
      <c r="AP9" s="45">
        <v>280.65350000000001</v>
      </c>
    </row>
    <row r="10" spans="1:42" ht="17.25" x14ac:dyDescent="0.3">
      <c r="A10" s="42">
        <v>6</v>
      </c>
      <c r="B10" s="42" t="s">
        <v>4</v>
      </c>
      <c r="C10" s="43">
        <v>32</v>
      </c>
      <c r="D10" s="45">
        <v>0.2094</v>
      </c>
      <c r="E10" s="43">
        <v>1676</v>
      </c>
      <c r="F10" s="45">
        <v>50.722700000000003</v>
      </c>
      <c r="G10" s="43">
        <v>18</v>
      </c>
      <c r="H10" s="45">
        <v>0.56720000000000004</v>
      </c>
      <c r="I10" s="43">
        <v>124</v>
      </c>
      <c r="J10" s="45">
        <v>3.5939000000000001</v>
      </c>
      <c r="K10" s="43">
        <v>238</v>
      </c>
      <c r="L10" s="45">
        <v>7.3470000000000004</v>
      </c>
      <c r="M10" s="43">
        <f t="shared" si="4"/>
        <v>2070</v>
      </c>
      <c r="N10" s="45">
        <f t="shared" si="5"/>
        <v>61.873000000000005</v>
      </c>
      <c r="O10" s="43">
        <v>149</v>
      </c>
      <c r="P10" s="45">
        <v>19.095300000000002</v>
      </c>
      <c r="Q10" s="43">
        <v>5</v>
      </c>
      <c r="R10" s="45">
        <v>2.4967999999999999</v>
      </c>
      <c r="S10" s="43">
        <v>1</v>
      </c>
      <c r="T10" s="45">
        <v>2.8299999999999999E-2</v>
      </c>
      <c r="U10" s="43">
        <v>0</v>
      </c>
      <c r="V10" s="45">
        <v>0</v>
      </c>
      <c r="W10" s="43">
        <v>0</v>
      </c>
      <c r="X10" s="45">
        <v>0</v>
      </c>
      <c r="Y10" s="43">
        <f t="shared" si="0"/>
        <v>155</v>
      </c>
      <c r="Z10" s="45">
        <f t="shared" si="1"/>
        <v>21.620400000000004</v>
      </c>
      <c r="AA10" s="43">
        <v>5</v>
      </c>
      <c r="AB10" s="45">
        <v>0.4466</v>
      </c>
      <c r="AC10" s="43">
        <v>58</v>
      </c>
      <c r="AD10" s="45">
        <v>1.0218</v>
      </c>
      <c r="AE10" s="43">
        <v>19</v>
      </c>
      <c r="AF10" s="45">
        <v>1.9694</v>
      </c>
      <c r="AG10" s="43">
        <v>0</v>
      </c>
      <c r="AH10" s="45">
        <v>0</v>
      </c>
      <c r="AI10" s="43">
        <v>0</v>
      </c>
      <c r="AJ10" s="45">
        <v>0</v>
      </c>
      <c r="AK10" s="43">
        <v>2166</v>
      </c>
      <c r="AL10" s="45">
        <v>62.260800000000003</v>
      </c>
      <c r="AM10" s="43">
        <f t="shared" si="2"/>
        <v>4473</v>
      </c>
      <c r="AN10" s="45">
        <f t="shared" si="3"/>
        <v>149.19200000000001</v>
      </c>
      <c r="AO10" s="43">
        <v>1681</v>
      </c>
      <c r="AP10" s="45">
        <v>42.662999999999997</v>
      </c>
    </row>
    <row r="11" spans="1:42" ht="17.25" x14ac:dyDescent="0.3">
      <c r="A11" s="42">
        <v>7</v>
      </c>
      <c r="B11" s="42" t="s">
        <v>5</v>
      </c>
      <c r="C11" s="43">
        <v>24293</v>
      </c>
      <c r="D11" s="45">
        <v>513.47940000000006</v>
      </c>
      <c r="E11" s="43">
        <v>117</v>
      </c>
      <c r="F11" s="45">
        <v>6.1173000000000002</v>
      </c>
      <c r="G11" s="43">
        <v>64</v>
      </c>
      <c r="H11" s="45">
        <v>0.65790000000000004</v>
      </c>
      <c r="I11" s="43">
        <v>0</v>
      </c>
      <c r="J11" s="45">
        <v>0</v>
      </c>
      <c r="K11" s="43">
        <v>71</v>
      </c>
      <c r="L11" s="45">
        <v>1.9266000000000001</v>
      </c>
      <c r="M11" s="43">
        <f t="shared" si="4"/>
        <v>24481</v>
      </c>
      <c r="N11" s="45">
        <f t="shared" si="5"/>
        <v>521.52330000000006</v>
      </c>
      <c r="O11" s="43">
        <v>906</v>
      </c>
      <c r="P11" s="45">
        <v>79.146900000000002</v>
      </c>
      <c r="Q11" s="43">
        <v>51</v>
      </c>
      <c r="R11" s="45">
        <v>52.857999999999997</v>
      </c>
      <c r="S11" s="43">
        <v>5</v>
      </c>
      <c r="T11" s="45">
        <v>6.5326000000000004</v>
      </c>
      <c r="U11" s="43">
        <v>0</v>
      </c>
      <c r="V11" s="45">
        <v>0</v>
      </c>
      <c r="W11" s="43">
        <v>0</v>
      </c>
      <c r="X11" s="45">
        <v>0</v>
      </c>
      <c r="Y11" s="43">
        <f t="shared" si="0"/>
        <v>962</v>
      </c>
      <c r="Z11" s="45">
        <f t="shared" si="1"/>
        <v>138.53749999999999</v>
      </c>
      <c r="AA11" s="43">
        <v>10</v>
      </c>
      <c r="AB11" s="45">
        <v>1.0358000000000001</v>
      </c>
      <c r="AC11" s="43">
        <v>192</v>
      </c>
      <c r="AD11" s="45">
        <v>2.7650000000000001</v>
      </c>
      <c r="AE11" s="43">
        <v>66</v>
      </c>
      <c r="AF11" s="45">
        <v>5.9169999999999998</v>
      </c>
      <c r="AG11" s="43">
        <v>0</v>
      </c>
      <c r="AH11" s="45">
        <v>0</v>
      </c>
      <c r="AI11" s="43">
        <v>39</v>
      </c>
      <c r="AJ11" s="45">
        <v>0.7077</v>
      </c>
      <c r="AK11" s="43">
        <v>0</v>
      </c>
      <c r="AL11" s="45">
        <v>0</v>
      </c>
      <c r="AM11" s="43">
        <f t="shared" si="2"/>
        <v>25750</v>
      </c>
      <c r="AN11" s="45">
        <f t="shared" si="3"/>
        <v>670.48630000000014</v>
      </c>
      <c r="AO11" s="43">
        <v>17564</v>
      </c>
      <c r="AP11" s="45">
        <v>386.63900000000001</v>
      </c>
    </row>
    <row r="12" spans="1:42" ht="17.25" x14ac:dyDescent="0.3">
      <c r="A12" s="42">
        <v>8</v>
      </c>
      <c r="B12" s="42" t="s">
        <v>6</v>
      </c>
      <c r="C12" s="43">
        <v>9</v>
      </c>
      <c r="D12" s="45">
        <v>0.17249999999999999</v>
      </c>
      <c r="E12" s="43">
        <v>4819</v>
      </c>
      <c r="F12" s="45">
        <v>95.780100000000004</v>
      </c>
      <c r="G12" s="43">
        <v>5</v>
      </c>
      <c r="H12" s="45">
        <v>0.1174</v>
      </c>
      <c r="I12" s="43">
        <v>2</v>
      </c>
      <c r="J12" s="45">
        <v>4.2500000000000003E-2</v>
      </c>
      <c r="K12" s="43">
        <v>1607</v>
      </c>
      <c r="L12" s="45">
        <v>36.654000000000003</v>
      </c>
      <c r="M12" s="43">
        <f t="shared" si="4"/>
        <v>6437</v>
      </c>
      <c r="N12" s="45">
        <f t="shared" si="5"/>
        <v>132.6491</v>
      </c>
      <c r="O12" s="43">
        <v>88</v>
      </c>
      <c r="P12" s="45">
        <v>7.8575999999999997</v>
      </c>
      <c r="Q12" s="43">
        <v>8</v>
      </c>
      <c r="R12" s="45">
        <v>3.2593999999999999</v>
      </c>
      <c r="S12" s="43">
        <v>0</v>
      </c>
      <c r="T12" s="45">
        <v>0</v>
      </c>
      <c r="U12" s="43">
        <v>0</v>
      </c>
      <c r="V12" s="45">
        <v>0</v>
      </c>
      <c r="W12" s="43">
        <v>0</v>
      </c>
      <c r="X12" s="45">
        <v>0</v>
      </c>
      <c r="Y12" s="43">
        <f t="shared" si="0"/>
        <v>96</v>
      </c>
      <c r="Z12" s="45">
        <f t="shared" si="1"/>
        <v>11.116999999999999</v>
      </c>
      <c r="AA12" s="43">
        <v>3</v>
      </c>
      <c r="AB12" s="45">
        <v>0.38979999999999998</v>
      </c>
      <c r="AC12" s="43">
        <v>40</v>
      </c>
      <c r="AD12" s="45">
        <v>0.84079999999999999</v>
      </c>
      <c r="AE12" s="43">
        <v>12</v>
      </c>
      <c r="AF12" s="45">
        <v>0.58740000000000003</v>
      </c>
      <c r="AG12" s="43">
        <v>0</v>
      </c>
      <c r="AH12" s="45">
        <v>0</v>
      </c>
      <c r="AI12" s="43">
        <v>0</v>
      </c>
      <c r="AJ12" s="45">
        <v>0</v>
      </c>
      <c r="AK12" s="43">
        <v>0</v>
      </c>
      <c r="AL12" s="45">
        <v>0</v>
      </c>
      <c r="AM12" s="43">
        <f t="shared" si="2"/>
        <v>6588</v>
      </c>
      <c r="AN12" s="45">
        <f t="shared" si="3"/>
        <v>145.58410000000001</v>
      </c>
      <c r="AO12" s="43">
        <v>4596</v>
      </c>
      <c r="AP12" s="45">
        <v>95.658199999999994</v>
      </c>
    </row>
    <row r="13" spans="1:42" ht="17.25" x14ac:dyDescent="0.3">
      <c r="A13" s="42">
        <v>9</v>
      </c>
      <c r="B13" s="42" t="s">
        <v>16</v>
      </c>
      <c r="C13" s="43">
        <v>5544</v>
      </c>
      <c r="D13" s="45">
        <v>59.413600000000002</v>
      </c>
      <c r="E13" s="43">
        <v>0</v>
      </c>
      <c r="F13" s="45">
        <v>0</v>
      </c>
      <c r="G13" s="43">
        <v>0</v>
      </c>
      <c r="H13" s="45">
        <v>0</v>
      </c>
      <c r="I13" s="43">
        <v>0</v>
      </c>
      <c r="J13" s="45">
        <v>0</v>
      </c>
      <c r="K13" s="43">
        <v>0</v>
      </c>
      <c r="L13" s="45">
        <v>0</v>
      </c>
      <c r="M13" s="43">
        <f t="shared" si="4"/>
        <v>5544</v>
      </c>
      <c r="N13" s="45">
        <f t="shared" si="5"/>
        <v>59.413600000000002</v>
      </c>
      <c r="O13" s="43">
        <v>41</v>
      </c>
      <c r="P13" s="45">
        <v>22.546399999999998</v>
      </c>
      <c r="Q13" s="43">
        <v>16</v>
      </c>
      <c r="R13" s="45">
        <v>12.351699999999999</v>
      </c>
      <c r="S13" s="43">
        <v>0</v>
      </c>
      <c r="T13" s="45">
        <v>0</v>
      </c>
      <c r="U13" s="43">
        <v>0</v>
      </c>
      <c r="V13" s="45">
        <v>0</v>
      </c>
      <c r="W13" s="43">
        <v>0</v>
      </c>
      <c r="X13" s="45">
        <v>0</v>
      </c>
      <c r="Y13" s="43">
        <f t="shared" si="0"/>
        <v>57</v>
      </c>
      <c r="Z13" s="45">
        <f t="shared" si="1"/>
        <v>34.898099999999999</v>
      </c>
      <c r="AA13" s="43">
        <v>6</v>
      </c>
      <c r="AB13" s="45">
        <v>0.66769999999999996</v>
      </c>
      <c r="AC13" s="43">
        <v>1</v>
      </c>
      <c r="AD13" s="45">
        <v>9.1000000000000004E-3</v>
      </c>
      <c r="AE13" s="43">
        <v>4</v>
      </c>
      <c r="AF13" s="45">
        <v>0.39329999999999998</v>
      </c>
      <c r="AG13" s="43">
        <v>0</v>
      </c>
      <c r="AH13" s="45">
        <v>0</v>
      </c>
      <c r="AI13" s="43">
        <v>0</v>
      </c>
      <c r="AJ13" s="45">
        <v>0</v>
      </c>
      <c r="AK13" s="43">
        <v>0</v>
      </c>
      <c r="AL13" s="45">
        <v>0</v>
      </c>
      <c r="AM13" s="43">
        <f t="shared" si="2"/>
        <v>5612</v>
      </c>
      <c r="AN13" s="45">
        <f t="shared" si="3"/>
        <v>95.381799999999998</v>
      </c>
      <c r="AO13" s="43">
        <v>5910</v>
      </c>
      <c r="AP13" s="45">
        <v>63.125500000000002</v>
      </c>
    </row>
    <row r="14" spans="1:42" ht="17.25" x14ac:dyDescent="0.3">
      <c r="A14" s="42">
        <v>10</v>
      </c>
      <c r="B14" s="42" t="s">
        <v>29</v>
      </c>
      <c r="C14" s="43">
        <v>35</v>
      </c>
      <c r="D14" s="45">
        <v>1.4832000000000001</v>
      </c>
      <c r="E14" s="43">
        <v>3270</v>
      </c>
      <c r="F14" s="45">
        <v>118.4854</v>
      </c>
      <c r="G14" s="43">
        <v>3258</v>
      </c>
      <c r="H14" s="45">
        <v>119.9513</v>
      </c>
      <c r="I14" s="43">
        <v>0</v>
      </c>
      <c r="J14" s="45">
        <v>0</v>
      </c>
      <c r="K14" s="43">
        <v>9</v>
      </c>
      <c r="L14" s="45">
        <v>0.43590000000000001</v>
      </c>
      <c r="M14" s="43">
        <f t="shared" si="4"/>
        <v>3314</v>
      </c>
      <c r="N14" s="45">
        <f t="shared" si="5"/>
        <v>120.4045</v>
      </c>
      <c r="O14" s="43">
        <v>0</v>
      </c>
      <c r="P14" s="45">
        <v>0</v>
      </c>
      <c r="Q14" s="43">
        <v>0</v>
      </c>
      <c r="R14" s="45">
        <v>0</v>
      </c>
      <c r="S14" s="43">
        <v>0</v>
      </c>
      <c r="T14" s="45">
        <v>0</v>
      </c>
      <c r="U14" s="43">
        <v>0</v>
      </c>
      <c r="V14" s="45">
        <v>0</v>
      </c>
      <c r="W14" s="43">
        <v>0</v>
      </c>
      <c r="X14" s="45">
        <v>0</v>
      </c>
      <c r="Y14" s="43">
        <f t="shared" si="0"/>
        <v>0</v>
      </c>
      <c r="Z14" s="45">
        <f t="shared" si="1"/>
        <v>0</v>
      </c>
      <c r="AA14" s="43">
        <v>3</v>
      </c>
      <c r="AB14" s="45">
        <v>0.36570000000000003</v>
      </c>
      <c r="AC14" s="43">
        <v>0</v>
      </c>
      <c r="AD14" s="45">
        <v>0</v>
      </c>
      <c r="AE14" s="43">
        <v>0</v>
      </c>
      <c r="AF14" s="45">
        <v>0</v>
      </c>
      <c r="AG14" s="43">
        <v>0</v>
      </c>
      <c r="AH14" s="45">
        <v>0</v>
      </c>
      <c r="AI14" s="43">
        <v>0</v>
      </c>
      <c r="AJ14" s="45">
        <v>0</v>
      </c>
      <c r="AK14" s="43">
        <v>0</v>
      </c>
      <c r="AL14" s="45">
        <v>0</v>
      </c>
      <c r="AM14" s="43">
        <f t="shared" si="2"/>
        <v>3317</v>
      </c>
      <c r="AN14" s="45">
        <f t="shared" si="3"/>
        <v>120.7702</v>
      </c>
      <c r="AO14" s="43">
        <v>1295</v>
      </c>
      <c r="AP14" s="45">
        <v>28.3627</v>
      </c>
    </row>
    <row r="15" spans="1:42" ht="17.25" x14ac:dyDescent="0.3">
      <c r="A15" s="42">
        <v>11</v>
      </c>
      <c r="B15" s="42" t="s">
        <v>24</v>
      </c>
      <c r="C15" s="43">
        <v>4841</v>
      </c>
      <c r="D15" s="45">
        <v>89.617900000000006</v>
      </c>
      <c r="E15" s="43">
        <v>0</v>
      </c>
      <c r="F15" s="45">
        <v>0</v>
      </c>
      <c r="G15" s="43">
        <v>0</v>
      </c>
      <c r="H15" s="45">
        <v>0</v>
      </c>
      <c r="I15" s="43">
        <v>0</v>
      </c>
      <c r="J15" s="45">
        <v>0</v>
      </c>
      <c r="K15" s="43">
        <v>1</v>
      </c>
      <c r="L15" s="45">
        <v>0.33</v>
      </c>
      <c r="M15" s="43">
        <f t="shared" si="4"/>
        <v>4842</v>
      </c>
      <c r="N15" s="45">
        <f t="shared" si="5"/>
        <v>89.947900000000004</v>
      </c>
      <c r="O15" s="43">
        <v>22</v>
      </c>
      <c r="P15" s="45">
        <v>6.6932</v>
      </c>
      <c r="Q15" s="43">
        <v>53</v>
      </c>
      <c r="R15" s="45">
        <v>54.994999999999997</v>
      </c>
      <c r="S15" s="43">
        <v>4</v>
      </c>
      <c r="T15" s="45">
        <v>34.822400000000002</v>
      </c>
      <c r="U15" s="43">
        <v>0</v>
      </c>
      <c r="V15" s="45">
        <v>0</v>
      </c>
      <c r="W15" s="43">
        <v>0</v>
      </c>
      <c r="X15" s="45">
        <v>0</v>
      </c>
      <c r="Y15" s="43">
        <f t="shared" si="0"/>
        <v>79</v>
      </c>
      <c r="Z15" s="45">
        <f t="shared" si="1"/>
        <v>96.510599999999997</v>
      </c>
      <c r="AA15" s="43">
        <v>2</v>
      </c>
      <c r="AB15" s="45">
        <v>0.24929999999999999</v>
      </c>
      <c r="AC15" s="43">
        <v>0</v>
      </c>
      <c r="AD15" s="45">
        <v>0</v>
      </c>
      <c r="AE15" s="43">
        <v>0</v>
      </c>
      <c r="AF15" s="45">
        <v>0</v>
      </c>
      <c r="AG15" s="43">
        <v>0</v>
      </c>
      <c r="AH15" s="45">
        <v>0</v>
      </c>
      <c r="AI15" s="43">
        <v>0</v>
      </c>
      <c r="AJ15" s="45">
        <v>0</v>
      </c>
      <c r="AK15" s="43">
        <v>2</v>
      </c>
      <c r="AL15" s="45">
        <v>1.23E-2</v>
      </c>
      <c r="AM15" s="43">
        <f t="shared" si="2"/>
        <v>4925</v>
      </c>
      <c r="AN15" s="45">
        <f t="shared" si="3"/>
        <v>186.72010000000003</v>
      </c>
      <c r="AO15" s="43">
        <v>5240</v>
      </c>
      <c r="AP15" s="45">
        <v>97.134100000000004</v>
      </c>
    </row>
    <row r="16" spans="1:42" ht="17.25" x14ac:dyDescent="0.3">
      <c r="A16" s="42">
        <v>12</v>
      </c>
      <c r="B16" s="42" t="s">
        <v>33</v>
      </c>
      <c r="C16" s="43">
        <v>0</v>
      </c>
      <c r="D16" s="45">
        <v>0</v>
      </c>
      <c r="E16" s="43">
        <v>15</v>
      </c>
      <c r="F16" s="45">
        <v>0</v>
      </c>
      <c r="G16" s="43">
        <v>0</v>
      </c>
      <c r="H16" s="45">
        <v>0</v>
      </c>
      <c r="I16" s="43">
        <v>0</v>
      </c>
      <c r="J16" s="45">
        <v>0</v>
      </c>
      <c r="K16" s="43">
        <v>0</v>
      </c>
      <c r="L16" s="45">
        <v>0</v>
      </c>
      <c r="M16" s="43">
        <f t="shared" si="4"/>
        <v>15</v>
      </c>
      <c r="N16" s="45">
        <f t="shared" si="5"/>
        <v>0</v>
      </c>
      <c r="O16" s="43">
        <v>6</v>
      </c>
      <c r="P16" s="45">
        <v>2.3729</v>
      </c>
      <c r="Q16" s="43">
        <v>0</v>
      </c>
      <c r="R16" s="45">
        <v>0</v>
      </c>
      <c r="S16" s="43">
        <v>0</v>
      </c>
      <c r="T16" s="45">
        <v>0</v>
      </c>
      <c r="U16" s="43">
        <v>0</v>
      </c>
      <c r="V16" s="45">
        <v>0</v>
      </c>
      <c r="W16" s="43">
        <v>0</v>
      </c>
      <c r="X16" s="45">
        <v>0</v>
      </c>
      <c r="Y16" s="43">
        <f t="shared" si="0"/>
        <v>6</v>
      </c>
      <c r="Z16" s="45">
        <f t="shared" si="1"/>
        <v>2.3729</v>
      </c>
      <c r="AA16" s="43">
        <v>0</v>
      </c>
      <c r="AB16" s="45">
        <v>0</v>
      </c>
      <c r="AC16" s="43">
        <v>0</v>
      </c>
      <c r="AD16" s="45">
        <v>0</v>
      </c>
      <c r="AE16" s="43">
        <v>182</v>
      </c>
      <c r="AF16" s="45">
        <v>1.3535999999999999</v>
      </c>
      <c r="AG16" s="43">
        <v>0</v>
      </c>
      <c r="AH16" s="45">
        <v>0</v>
      </c>
      <c r="AI16" s="43">
        <v>0</v>
      </c>
      <c r="AJ16" s="45">
        <v>0</v>
      </c>
      <c r="AK16" s="43">
        <v>0</v>
      </c>
      <c r="AL16" s="45">
        <v>0</v>
      </c>
      <c r="AM16" s="43">
        <f t="shared" si="2"/>
        <v>203</v>
      </c>
      <c r="AN16" s="45">
        <f t="shared" si="3"/>
        <v>3.7264999999999997</v>
      </c>
      <c r="AO16" s="43">
        <v>19</v>
      </c>
      <c r="AP16" s="45">
        <v>1E-4</v>
      </c>
    </row>
    <row r="17" spans="1:42" ht="17.25" x14ac:dyDescent="0.3">
      <c r="A17" s="42">
        <v>13</v>
      </c>
      <c r="B17" s="42" t="s">
        <v>34</v>
      </c>
      <c r="C17" s="43">
        <v>120</v>
      </c>
      <c r="D17" s="45">
        <v>5.7435999999999998</v>
      </c>
      <c r="E17" s="43">
        <v>0</v>
      </c>
      <c r="F17" s="45">
        <v>0</v>
      </c>
      <c r="G17" s="43">
        <v>0</v>
      </c>
      <c r="H17" s="45">
        <v>0</v>
      </c>
      <c r="I17" s="43">
        <v>0</v>
      </c>
      <c r="J17" s="45">
        <v>0</v>
      </c>
      <c r="K17" s="43">
        <v>96</v>
      </c>
      <c r="L17" s="45">
        <v>4.7774000000000001</v>
      </c>
      <c r="M17" s="43">
        <f t="shared" si="4"/>
        <v>216</v>
      </c>
      <c r="N17" s="45">
        <f t="shared" si="5"/>
        <v>10.521000000000001</v>
      </c>
      <c r="O17" s="43">
        <v>0</v>
      </c>
      <c r="P17" s="45">
        <v>0</v>
      </c>
      <c r="Q17" s="43">
        <v>6</v>
      </c>
      <c r="R17" s="45">
        <v>6.6409000000000002</v>
      </c>
      <c r="S17" s="43">
        <v>0</v>
      </c>
      <c r="T17" s="45">
        <v>0</v>
      </c>
      <c r="U17" s="43">
        <v>0</v>
      </c>
      <c r="V17" s="45">
        <v>0</v>
      </c>
      <c r="W17" s="43">
        <v>0</v>
      </c>
      <c r="X17" s="45">
        <v>0</v>
      </c>
      <c r="Y17" s="43">
        <f t="shared" si="0"/>
        <v>6</v>
      </c>
      <c r="Z17" s="45">
        <f t="shared" si="1"/>
        <v>6.6409000000000002</v>
      </c>
      <c r="AA17" s="43">
        <v>0</v>
      </c>
      <c r="AB17" s="45">
        <v>0</v>
      </c>
      <c r="AC17" s="43">
        <v>0</v>
      </c>
      <c r="AD17" s="45">
        <v>0</v>
      </c>
      <c r="AE17" s="43">
        <v>0</v>
      </c>
      <c r="AF17" s="45">
        <v>0</v>
      </c>
      <c r="AG17" s="43">
        <v>0</v>
      </c>
      <c r="AH17" s="45">
        <v>0</v>
      </c>
      <c r="AI17" s="43">
        <v>0</v>
      </c>
      <c r="AJ17" s="45">
        <v>0</v>
      </c>
      <c r="AK17" s="43">
        <v>0</v>
      </c>
      <c r="AL17" s="45">
        <v>0</v>
      </c>
      <c r="AM17" s="43">
        <f t="shared" si="2"/>
        <v>222</v>
      </c>
      <c r="AN17" s="45">
        <f t="shared" si="3"/>
        <v>17.161900000000003</v>
      </c>
      <c r="AO17" s="43">
        <v>194</v>
      </c>
      <c r="AP17" s="45">
        <v>5.8737000000000004</v>
      </c>
    </row>
    <row r="18" spans="1:42" ht="17.25" x14ac:dyDescent="0.3">
      <c r="A18" s="42">
        <v>14</v>
      </c>
      <c r="B18" s="42" t="s">
        <v>38</v>
      </c>
      <c r="C18" s="43">
        <v>0</v>
      </c>
      <c r="D18" s="45">
        <v>0</v>
      </c>
      <c r="E18" s="43">
        <v>3330</v>
      </c>
      <c r="F18" s="45">
        <v>21.588999999999999</v>
      </c>
      <c r="G18" s="43">
        <v>3330</v>
      </c>
      <c r="H18" s="45">
        <v>21.588999999999999</v>
      </c>
      <c r="I18" s="43">
        <v>0</v>
      </c>
      <c r="J18" s="45">
        <v>0</v>
      </c>
      <c r="K18" s="43">
        <v>0</v>
      </c>
      <c r="L18" s="45">
        <v>0</v>
      </c>
      <c r="M18" s="43">
        <f t="shared" si="4"/>
        <v>3330</v>
      </c>
      <c r="N18" s="45">
        <f t="shared" si="5"/>
        <v>21.588999999999999</v>
      </c>
      <c r="O18" s="43">
        <v>714</v>
      </c>
      <c r="P18" s="45">
        <v>61.082099999999997</v>
      </c>
      <c r="Q18" s="43">
        <v>35</v>
      </c>
      <c r="R18" s="45">
        <v>4.4358000000000004</v>
      </c>
      <c r="S18" s="43">
        <v>1</v>
      </c>
      <c r="T18" s="45">
        <v>0.21110000000000001</v>
      </c>
      <c r="U18" s="43">
        <v>0</v>
      </c>
      <c r="V18" s="45">
        <v>0</v>
      </c>
      <c r="W18" s="43">
        <v>0</v>
      </c>
      <c r="X18" s="45">
        <v>0</v>
      </c>
      <c r="Y18" s="43">
        <f t="shared" si="0"/>
        <v>750</v>
      </c>
      <c r="Z18" s="45">
        <f t="shared" si="1"/>
        <v>65.728999999999999</v>
      </c>
      <c r="AA18" s="43">
        <v>0</v>
      </c>
      <c r="AB18" s="45">
        <v>0</v>
      </c>
      <c r="AC18" s="43">
        <v>0</v>
      </c>
      <c r="AD18" s="45">
        <v>0</v>
      </c>
      <c r="AE18" s="43">
        <v>4</v>
      </c>
      <c r="AF18" s="45">
        <v>0.37040000000000001</v>
      </c>
      <c r="AG18" s="43">
        <v>0</v>
      </c>
      <c r="AH18" s="45">
        <v>0</v>
      </c>
      <c r="AI18" s="43">
        <v>0</v>
      </c>
      <c r="AJ18" s="45">
        <v>0</v>
      </c>
      <c r="AK18" s="43">
        <v>1943</v>
      </c>
      <c r="AL18" s="45">
        <v>12.4269</v>
      </c>
      <c r="AM18" s="43">
        <f t="shared" si="2"/>
        <v>6027</v>
      </c>
      <c r="AN18" s="45">
        <f t="shared" si="3"/>
        <v>100.1153</v>
      </c>
      <c r="AO18" s="43">
        <v>5828</v>
      </c>
      <c r="AP18" s="45">
        <v>37.438899999999997</v>
      </c>
    </row>
    <row r="19" spans="1:42" ht="17.25" x14ac:dyDescent="0.3">
      <c r="A19" s="42">
        <v>15</v>
      </c>
      <c r="B19" s="42" t="s">
        <v>44</v>
      </c>
      <c r="C19" s="43">
        <v>0</v>
      </c>
      <c r="D19" s="45">
        <v>0</v>
      </c>
      <c r="E19" s="43">
        <v>2838</v>
      </c>
      <c r="F19" s="45">
        <v>61.564799999999998</v>
      </c>
      <c r="G19" s="43">
        <v>2838</v>
      </c>
      <c r="H19" s="45">
        <v>61.564799999999998</v>
      </c>
      <c r="I19" s="43">
        <v>0</v>
      </c>
      <c r="J19" s="45">
        <v>0</v>
      </c>
      <c r="K19" s="43">
        <v>0</v>
      </c>
      <c r="L19" s="45">
        <v>0</v>
      </c>
      <c r="M19" s="43">
        <f t="shared" si="4"/>
        <v>2838</v>
      </c>
      <c r="N19" s="45">
        <f t="shared" si="5"/>
        <v>61.564799999999998</v>
      </c>
      <c r="O19" s="43">
        <v>954</v>
      </c>
      <c r="P19" s="45">
        <v>5.9913999999999996</v>
      </c>
      <c r="Q19" s="43">
        <v>0</v>
      </c>
      <c r="R19" s="45">
        <v>0</v>
      </c>
      <c r="S19" s="43">
        <v>0</v>
      </c>
      <c r="T19" s="45">
        <v>0</v>
      </c>
      <c r="U19" s="43">
        <v>0</v>
      </c>
      <c r="V19" s="45">
        <v>0</v>
      </c>
      <c r="W19" s="43">
        <v>0</v>
      </c>
      <c r="X19" s="45">
        <v>0</v>
      </c>
      <c r="Y19" s="43">
        <f t="shared" si="0"/>
        <v>954</v>
      </c>
      <c r="Z19" s="45">
        <f t="shared" si="1"/>
        <v>5.9913999999999996</v>
      </c>
      <c r="AA19" s="43">
        <v>0</v>
      </c>
      <c r="AB19" s="45">
        <v>0</v>
      </c>
      <c r="AC19" s="43">
        <v>0</v>
      </c>
      <c r="AD19" s="45">
        <v>0</v>
      </c>
      <c r="AE19" s="43">
        <v>12</v>
      </c>
      <c r="AF19" s="45">
        <v>2.3780999999999999</v>
      </c>
      <c r="AG19" s="43">
        <v>0</v>
      </c>
      <c r="AH19" s="45">
        <v>0</v>
      </c>
      <c r="AI19" s="43">
        <v>0</v>
      </c>
      <c r="AJ19" s="45">
        <v>0</v>
      </c>
      <c r="AK19" s="43">
        <v>2375</v>
      </c>
      <c r="AL19" s="45">
        <v>13.6417</v>
      </c>
      <c r="AM19" s="43">
        <f t="shared" si="2"/>
        <v>6179</v>
      </c>
      <c r="AN19" s="45">
        <f t="shared" si="3"/>
        <v>83.576000000000008</v>
      </c>
      <c r="AO19" s="43">
        <v>3775</v>
      </c>
      <c r="AP19" s="45">
        <v>22.610399999999998</v>
      </c>
    </row>
    <row r="20" spans="1:42" ht="17.25" x14ac:dyDescent="0.3">
      <c r="A20" s="42">
        <v>16</v>
      </c>
      <c r="B20" s="42" t="s">
        <v>17</v>
      </c>
      <c r="C20" s="43">
        <v>5106</v>
      </c>
      <c r="D20" s="45">
        <v>135.37299999999999</v>
      </c>
      <c r="E20" s="43">
        <v>17</v>
      </c>
      <c r="F20" s="45">
        <v>1.1003000000000001</v>
      </c>
      <c r="G20" s="43">
        <v>0</v>
      </c>
      <c r="H20" s="45">
        <v>0</v>
      </c>
      <c r="I20" s="43">
        <v>0</v>
      </c>
      <c r="J20" s="45">
        <v>0</v>
      </c>
      <c r="K20" s="43">
        <v>7</v>
      </c>
      <c r="L20" s="45">
        <v>0.36759999999999998</v>
      </c>
      <c r="M20" s="43">
        <f t="shared" si="4"/>
        <v>5130</v>
      </c>
      <c r="N20" s="45">
        <f t="shared" si="5"/>
        <v>136.8409</v>
      </c>
      <c r="O20" s="43">
        <v>135</v>
      </c>
      <c r="P20" s="45">
        <v>42.569099999999999</v>
      </c>
      <c r="Q20" s="43">
        <v>31</v>
      </c>
      <c r="R20" s="45">
        <v>56.784799999999997</v>
      </c>
      <c r="S20" s="43">
        <v>6</v>
      </c>
      <c r="T20" s="45">
        <v>16.679500000000001</v>
      </c>
      <c r="U20" s="43">
        <v>0</v>
      </c>
      <c r="V20" s="45">
        <v>0</v>
      </c>
      <c r="W20" s="43">
        <v>0</v>
      </c>
      <c r="X20" s="45">
        <v>0</v>
      </c>
      <c r="Y20" s="43">
        <f t="shared" si="0"/>
        <v>172</v>
      </c>
      <c r="Z20" s="45">
        <f t="shared" si="1"/>
        <v>116.0334</v>
      </c>
      <c r="AA20" s="43">
        <v>5</v>
      </c>
      <c r="AB20" s="45">
        <v>0.60189999999999999</v>
      </c>
      <c r="AC20" s="43">
        <v>6</v>
      </c>
      <c r="AD20" s="45">
        <v>8.4199999999999997E-2</v>
      </c>
      <c r="AE20" s="43">
        <v>10</v>
      </c>
      <c r="AF20" s="45">
        <v>1.2059</v>
      </c>
      <c r="AG20" s="43">
        <v>0</v>
      </c>
      <c r="AH20" s="45">
        <v>0</v>
      </c>
      <c r="AI20" s="43">
        <v>0</v>
      </c>
      <c r="AJ20" s="45">
        <v>0</v>
      </c>
      <c r="AK20" s="43">
        <v>1</v>
      </c>
      <c r="AL20" s="45">
        <v>4.1999999999999997E-3</v>
      </c>
      <c r="AM20" s="43">
        <f t="shared" si="2"/>
        <v>5324</v>
      </c>
      <c r="AN20" s="45">
        <f t="shared" si="3"/>
        <v>254.77050000000003</v>
      </c>
      <c r="AO20" s="43">
        <v>2227</v>
      </c>
      <c r="AP20" s="45">
        <v>53.370100000000001</v>
      </c>
    </row>
    <row r="21" spans="1:42" ht="17.25" x14ac:dyDescent="0.3">
      <c r="A21" s="42">
        <v>17</v>
      </c>
      <c r="B21" s="42" t="s">
        <v>18</v>
      </c>
      <c r="C21" s="43">
        <v>24</v>
      </c>
      <c r="D21" s="45">
        <v>6.9725999999999999</v>
      </c>
      <c r="E21" s="43">
        <v>740</v>
      </c>
      <c r="F21" s="45">
        <v>42.762500000000003</v>
      </c>
      <c r="G21" s="43">
        <v>26</v>
      </c>
      <c r="H21" s="45">
        <v>8.7330000000000005</v>
      </c>
      <c r="I21" s="43">
        <v>1</v>
      </c>
      <c r="J21" s="45">
        <v>0.374</v>
      </c>
      <c r="K21" s="43">
        <v>12</v>
      </c>
      <c r="L21" s="45">
        <v>9.5901999999999994</v>
      </c>
      <c r="M21" s="43">
        <f t="shared" si="4"/>
        <v>777</v>
      </c>
      <c r="N21" s="45">
        <f t="shared" si="5"/>
        <v>59.699300000000008</v>
      </c>
      <c r="O21" s="43">
        <v>229</v>
      </c>
      <c r="P21" s="45">
        <v>70.407799999999995</v>
      </c>
      <c r="Q21" s="43">
        <v>81</v>
      </c>
      <c r="R21" s="45">
        <v>123.5817</v>
      </c>
      <c r="S21" s="43">
        <v>25</v>
      </c>
      <c r="T21" s="45">
        <v>208.31870000000001</v>
      </c>
      <c r="U21" s="43">
        <v>0</v>
      </c>
      <c r="V21" s="45">
        <v>0</v>
      </c>
      <c r="W21" s="43">
        <v>0</v>
      </c>
      <c r="X21" s="45">
        <v>0</v>
      </c>
      <c r="Y21" s="43">
        <f t="shared" si="0"/>
        <v>335</v>
      </c>
      <c r="Z21" s="45">
        <f t="shared" si="1"/>
        <v>402.3082</v>
      </c>
      <c r="AA21" s="43">
        <v>9</v>
      </c>
      <c r="AB21" s="45">
        <v>1.3051999999999999</v>
      </c>
      <c r="AC21" s="43">
        <v>2</v>
      </c>
      <c r="AD21" s="45">
        <v>2.01E-2</v>
      </c>
      <c r="AE21" s="43">
        <v>277</v>
      </c>
      <c r="AF21" s="45">
        <v>9.4945000000000004</v>
      </c>
      <c r="AG21" s="43">
        <v>0</v>
      </c>
      <c r="AH21" s="45">
        <v>0</v>
      </c>
      <c r="AI21" s="43">
        <v>0</v>
      </c>
      <c r="AJ21" s="45">
        <v>0</v>
      </c>
      <c r="AK21" s="43">
        <v>9</v>
      </c>
      <c r="AL21" s="45">
        <v>5.0999999999999997E-2</v>
      </c>
      <c r="AM21" s="43">
        <f t="shared" si="2"/>
        <v>1409</v>
      </c>
      <c r="AN21" s="45">
        <f t="shared" si="3"/>
        <v>472.87830000000002</v>
      </c>
      <c r="AO21" s="43">
        <v>930</v>
      </c>
      <c r="AP21" s="45">
        <v>44.220999999999997</v>
      </c>
    </row>
    <row r="22" spans="1:42" ht="17.25" x14ac:dyDescent="0.3">
      <c r="A22" s="42">
        <v>18</v>
      </c>
      <c r="B22" s="42" t="s">
        <v>19</v>
      </c>
      <c r="C22" s="43">
        <v>23</v>
      </c>
      <c r="D22" s="45">
        <v>1.1626000000000001</v>
      </c>
      <c r="E22" s="43">
        <v>708</v>
      </c>
      <c r="F22" s="45">
        <v>31.691299999999998</v>
      </c>
      <c r="G22" s="43">
        <v>566</v>
      </c>
      <c r="H22" s="45">
        <v>24.786100000000001</v>
      </c>
      <c r="I22" s="43">
        <v>0</v>
      </c>
      <c r="J22" s="45">
        <v>0</v>
      </c>
      <c r="K22" s="43">
        <v>7</v>
      </c>
      <c r="L22" s="45">
        <v>13.4618</v>
      </c>
      <c r="M22" s="43">
        <f t="shared" si="4"/>
        <v>738</v>
      </c>
      <c r="N22" s="45">
        <f t="shared" si="5"/>
        <v>46.315699999999993</v>
      </c>
      <c r="O22" s="43">
        <v>179</v>
      </c>
      <c r="P22" s="45">
        <v>78.440899999999999</v>
      </c>
      <c r="Q22" s="43">
        <v>54</v>
      </c>
      <c r="R22" s="45">
        <v>86.0946</v>
      </c>
      <c r="S22" s="43">
        <v>38</v>
      </c>
      <c r="T22" s="45">
        <v>66.802199999999999</v>
      </c>
      <c r="U22" s="43">
        <v>0</v>
      </c>
      <c r="V22" s="45">
        <v>0</v>
      </c>
      <c r="W22" s="43">
        <v>0</v>
      </c>
      <c r="X22" s="45">
        <v>0</v>
      </c>
      <c r="Y22" s="43">
        <f t="shared" si="0"/>
        <v>271</v>
      </c>
      <c r="Z22" s="45">
        <f t="shared" si="1"/>
        <v>231.33770000000001</v>
      </c>
      <c r="AA22" s="43">
        <v>7</v>
      </c>
      <c r="AB22" s="45">
        <v>1.0625</v>
      </c>
      <c r="AC22" s="43">
        <v>2</v>
      </c>
      <c r="AD22" s="45">
        <v>0.65180000000000005</v>
      </c>
      <c r="AE22" s="43">
        <v>4</v>
      </c>
      <c r="AF22" s="45">
        <v>0.34449999999999997</v>
      </c>
      <c r="AG22" s="43">
        <v>0</v>
      </c>
      <c r="AH22" s="45">
        <v>0</v>
      </c>
      <c r="AI22" s="43">
        <v>0</v>
      </c>
      <c r="AJ22" s="45">
        <v>0</v>
      </c>
      <c r="AK22" s="43">
        <v>0</v>
      </c>
      <c r="AL22" s="45">
        <v>0</v>
      </c>
      <c r="AM22" s="43">
        <f t="shared" si="2"/>
        <v>1022</v>
      </c>
      <c r="AN22" s="45">
        <f t="shared" si="3"/>
        <v>279.7122</v>
      </c>
      <c r="AO22" s="43">
        <v>461</v>
      </c>
      <c r="AP22" s="45">
        <v>19.734500000000001</v>
      </c>
    </row>
    <row r="23" spans="1:42" ht="17.25" x14ac:dyDescent="0.3">
      <c r="A23" s="42">
        <v>19</v>
      </c>
      <c r="B23" s="42" t="s">
        <v>20</v>
      </c>
      <c r="C23" s="43">
        <v>1174</v>
      </c>
      <c r="D23" s="45">
        <v>35.268599999999999</v>
      </c>
      <c r="E23" s="43">
        <v>657</v>
      </c>
      <c r="F23" s="45">
        <v>26.206900000000001</v>
      </c>
      <c r="G23" s="43">
        <v>67</v>
      </c>
      <c r="H23" s="45">
        <v>2.5225</v>
      </c>
      <c r="I23" s="43">
        <v>0</v>
      </c>
      <c r="J23" s="45">
        <v>0</v>
      </c>
      <c r="K23" s="43">
        <v>55</v>
      </c>
      <c r="L23" s="45">
        <v>3.2783000000000002</v>
      </c>
      <c r="M23" s="43">
        <f t="shared" si="4"/>
        <v>1886</v>
      </c>
      <c r="N23" s="45">
        <f t="shared" si="5"/>
        <v>64.753799999999998</v>
      </c>
      <c r="O23" s="43">
        <v>66</v>
      </c>
      <c r="P23" s="45">
        <v>6.3404999999999996</v>
      </c>
      <c r="Q23" s="43">
        <v>5</v>
      </c>
      <c r="R23" s="45">
        <v>4.6043000000000003</v>
      </c>
      <c r="S23" s="43">
        <v>0</v>
      </c>
      <c r="T23" s="45">
        <v>0</v>
      </c>
      <c r="U23" s="43">
        <v>0</v>
      </c>
      <c r="V23" s="45">
        <v>0</v>
      </c>
      <c r="W23" s="43">
        <v>0</v>
      </c>
      <c r="X23" s="45">
        <v>0</v>
      </c>
      <c r="Y23" s="43">
        <f t="shared" si="0"/>
        <v>71</v>
      </c>
      <c r="Z23" s="45">
        <f t="shared" si="1"/>
        <v>10.944800000000001</v>
      </c>
      <c r="AA23" s="43">
        <v>2</v>
      </c>
      <c r="AB23" s="45">
        <v>0.2155</v>
      </c>
      <c r="AC23" s="43">
        <v>4</v>
      </c>
      <c r="AD23" s="45">
        <v>4.6100000000000002E-2</v>
      </c>
      <c r="AE23" s="43">
        <v>0</v>
      </c>
      <c r="AF23" s="45">
        <v>0</v>
      </c>
      <c r="AG23" s="43">
        <v>7</v>
      </c>
      <c r="AH23" s="45">
        <v>0.39639999999999997</v>
      </c>
      <c r="AI23" s="43">
        <v>0</v>
      </c>
      <c r="AJ23" s="45">
        <v>0</v>
      </c>
      <c r="AK23" s="43">
        <v>0</v>
      </c>
      <c r="AL23" s="45">
        <v>0</v>
      </c>
      <c r="AM23" s="43">
        <f t="shared" si="2"/>
        <v>1970</v>
      </c>
      <c r="AN23" s="45">
        <f t="shared" si="3"/>
        <v>76.3566</v>
      </c>
      <c r="AO23" s="43">
        <v>1743</v>
      </c>
      <c r="AP23" s="45">
        <v>50.124299999999998</v>
      </c>
    </row>
    <row r="24" spans="1:42" ht="17.25" x14ac:dyDescent="0.3">
      <c r="A24" s="42">
        <v>20</v>
      </c>
      <c r="B24" s="42" t="s">
        <v>21</v>
      </c>
      <c r="C24" s="43">
        <v>385</v>
      </c>
      <c r="D24" s="45">
        <v>31.199100000000001</v>
      </c>
      <c r="E24" s="43">
        <v>5284</v>
      </c>
      <c r="F24" s="45">
        <v>46.170999999999999</v>
      </c>
      <c r="G24" s="43">
        <v>5187</v>
      </c>
      <c r="H24" s="45">
        <v>43.292900000000003</v>
      </c>
      <c r="I24" s="43">
        <v>0</v>
      </c>
      <c r="J24" s="45">
        <v>0</v>
      </c>
      <c r="K24" s="43">
        <v>0</v>
      </c>
      <c r="L24" s="45">
        <v>0</v>
      </c>
      <c r="M24" s="43">
        <f t="shared" si="4"/>
        <v>5669</v>
      </c>
      <c r="N24" s="45">
        <f t="shared" si="5"/>
        <v>77.370100000000008</v>
      </c>
      <c r="O24" s="43">
        <v>356</v>
      </c>
      <c r="P24" s="45">
        <v>64.303799999999995</v>
      </c>
      <c r="Q24" s="43">
        <v>111</v>
      </c>
      <c r="R24" s="45">
        <v>62.249699999999997</v>
      </c>
      <c r="S24" s="43">
        <v>21</v>
      </c>
      <c r="T24" s="45">
        <v>3.7475000000000001</v>
      </c>
      <c r="U24" s="43">
        <v>0</v>
      </c>
      <c r="V24" s="45">
        <v>0</v>
      </c>
      <c r="W24" s="43">
        <v>0</v>
      </c>
      <c r="X24" s="45">
        <v>0</v>
      </c>
      <c r="Y24" s="43">
        <f t="shared" si="0"/>
        <v>488</v>
      </c>
      <c r="Z24" s="45">
        <f t="shared" si="1"/>
        <v>130.30099999999999</v>
      </c>
      <c r="AA24" s="43">
        <v>1</v>
      </c>
      <c r="AB24" s="45">
        <v>0.1137</v>
      </c>
      <c r="AC24" s="43">
        <v>0</v>
      </c>
      <c r="AD24" s="45">
        <v>0</v>
      </c>
      <c r="AE24" s="43">
        <v>58</v>
      </c>
      <c r="AF24" s="45">
        <v>0.95589999999999997</v>
      </c>
      <c r="AG24" s="43">
        <v>34</v>
      </c>
      <c r="AH24" s="45">
        <v>0.13919999999999999</v>
      </c>
      <c r="AI24" s="43">
        <v>0</v>
      </c>
      <c r="AJ24" s="45">
        <v>0</v>
      </c>
      <c r="AK24" s="43">
        <v>0</v>
      </c>
      <c r="AL24" s="45">
        <v>0</v>
      </c>
      <c r="AM24" s="43">
        <f t="shared" si="2"/>
        <v>6250</v>
      </c>
      <c r="AN24" s="45">
        <f t="shared" si="3"/>
        <v>208.87989999999999</v>
      </c>
      <c r="AO24" s="43">
        <v>6051</v>
      </c>
      <c r="AP24" s="45">
        <v>46.045200000000001</v>
      </c>
    </row>
    <row r="25" spans="1:42" ht="17.25" x14ac:dyDescent="0.3">
      <c r="A25" s="42">
        <v>21</v>
      </c>
      <c r="B25" s="42" t="s">
        <v>48</v>
      </c>
      <c r="C25" s="43">
        <v>0</v>
      </c>
      <c r="D25" s="45">
        <v>0</v>
      </c>
      <c r="E25" s="43">
        <v>0</v>
      </c>
      <c r="F25" s="45">
        <v>0</v>
      </c>
      <c r="G25" s="43">
        <v>0</v>
      </c>
      <c r="H25" s="45">
        <v>0</v>
      </c>
      <c r="I25" s="43">
        <v>0</v>
      </c>
      <c r="J25" s="45">
        <v>0</v>
      </c>
      <c r="K25" s="43">
        <v>0</v>
      </c>
      <c r="L25" s="45">
        <v>0</v>
      </c>
      <c r="M25" s="43">
        <f t="shared" si="4"/>
        <v>0</v>
      </c>
      <c r="N25" s="45">
        <f t="shared" si="5"/>
        <v>0</v>
      </c>
      <c r="O25" s="43">
        <v>0</v>
      </c>
      <c r="P25" s="45">
        <v>0</v>
      </c>
      <c r="Q25" s="43">
        <v>0</v>
      </c>
      <c r="R25" s="45">
        <v>0</v>
      </c>
      <c r="S25" s="43">
        <v>0</v>
      </c>
      <c r="T25" s="45">
        <v>0</v>
      </c>
      <c r="U25" s="43">
        <v>0</v>
      </c>
      <c r="V25" s="45">
        <v>0</v>
      </c>
      <c r="W25" s="43">
        <v>0</v>
      </c>
      <c r="X25" s="45">
        <v>0</v>
      </c>
      <c r="Y25" s="43">
        <f t="shared" si="0"/>
        <v>0</v>
      </c>
      <c r="Z25" s="45">
        <f t="shared" si="1"/>
        <v>0</v>
      </c>
      <c r="AA25" s="43">
        <v>0</v>
      </c>
      <c r="AB25" s="45">
        <v>0</v>
      </c>
      <c r="AC25" s="43">
        <v>0</v>
      </c>
      <c r="AD25" s="45">
        <v>0</v>
      </c>
      <c r="AE25" s="43">
        <v>0</v>
      </c>
      <c r="AF25" s="45">
        <v>0</v>
      </c>
      <c r="AG25" s="43">
        <v>0</v>
      </c>
      <c r="AH25" s="45">
        <v>0</v>
      </c>
      <c r="AI25" s="43">
        <v>0</v>
      </c>
      <c r="AJ25" s="45">
        <v>0</v>
      </c>
      <c r="AK25" s="43">
        <v>0</v>
      </c>
      <c r="AL25" s="45">
        <v>0</v>
      </c>
      <c r="AM25" s="43">
        <f t="shared" si="2"/>
        <v>0</v>
      </c>
      <c r="AN25" s="45">
        <f t="shared" si="3"/>
        <v>0</v>
      </c>
      <c r="AO25" s="43">
        <v>0</v>
      </c>
      <c r="AP25" s="45">
        <v>0</v>
      </c>
    </row>
    <row r="26" spans="1:42" ht="17.25" x14ac:dyDescent="0.3">
      <c r="A26" s="42">
        <v>22</v>
      </c>
      <c r="B26" s="42" t="s">
        <v>7</v>
      </c>
      <c r="C26" s="43">
        <v>77354</v>
      </c>
      <c r="D26" s="45">
        <v>1108.2211</v>
      </c>
      <c r="E26" s="43">
        <v>117</v>
      </c>
      <c r="F26" s="45">
        <v>7.8014999999999999</v>
      </c>
      <c r="G26" s="43">
        <v>3231</v>
      </c>
      <c r="H26" s="45">
        <v>59.256999999999998</v>
      </c>
      <c r="I26" s="43">
        <v>4</v>
      </c>
      <c r="J26" s="45">
        <v>0.19800000000000001</v>
      </c>
      <c r="K26" s="43">
        <v>21</v>
      </c>
      <c r="L26" s="45">
        <v>69.274500000000003</v>
      </c>
      <c r="M26" s="43">
        <f t="shared" si="4"/>
        <v>77496</v>
      </c>
      <c r="N26" s="45">
        <f t="shared" si="5"/>
        <v>1185.4951000000001</v>
      </c>
      <c r="O26" s="43">
        <v>4067</v>
      </c>
      <c r="P26" s="45">
        <v>333.18860000000001</v>
      </c>
      <c r="Q26" s="43">
        <v>137</v>
      </c>
      <c r="R26" s="45">
        <v>151.68199999999999</v>
      </c>
      <c r="S26" s="43">
        <v>33</v>
      </c>
      <c r="T26" s="45">
        <v>137.51179999999999</v>
      </c>
      <c r="U26" s="43">
        <v>0</v>
      </c>
      <c r="V26" s="45">
        <v>0</v>
      </c>
      <c r="W26" s="43">
        <v>0</v>
      </c>
      <c r="X26" s="45">
        <v>0</v>
      </c>
      <c r="Y26" s="43">
        <f t="shared" si="0"/>
        <v>4237</v>
      </c>
      <c r="Z26" s="45">
        <f t="shared" si="1"/>
        <v>622.38239999999996</v>
      </c>
      <c r="AA26" s="43">
        <v>22</v>
      </c>
      <c r="AB26" s="45">
        <v>2.5621999999999998</v>
      </c>
      <c r="AC26" s="43">
        <v>262</v>
      </c>
      <c r="AD26" s="45">
        <v>4.6086</v>
      </c>
      <c r="AE26" s="43">
        <v>24</v>
      </c>
      <c r="AF26" s="45">
        <v>1.7835000000000001</v>
      </c>
      <c r="AG26" s="43">
        <v>0</v>
      </c>
      <c r="AH26" s="45">
        <v>0</v>
      </c>
      <c r="AI26" s="43">
        <v>0</v>
      </c>
      <c r="AJ26" s="45">
        <v>0</v>
      </c>
      <c r="AK26" s="43">
        <v>0</v>
      </c>
      <c r="AL26" s="45">
        <v>0</v>
      </c>
      <c r="AM26" s="43">
        <f t="shared" si="2"/>
        <v>82041</v>
      </c>
      <c r="AN26" s="45">
        <f t="shared" si="3"/>
        <v>1816.8318000000002</v>
      </c>
      <c r="AO26" s="43">
        <v>88077</v>
      </c>
      <c r="AP26" s="45">
        <v>1162.0740000000001</v>
      </c>
    </row>
    <row r="27" spans="1:42" ht="17.25" x14ac:dyDescent="0.3">
      <c r="A27" s="42">
        <v>23</v>
      </c>
      <c r="B27" s="42" t="s">
        <v>8</v>
      </c>
      <c r="C27" s="43">
        <v>32753</v>
      </c>
      <c r="D27" s="45">
        <v>808.38400000000001</v>
      </c>
      <c r="E27" s="43">
        <v>8643</v>
      </c>
      <c r="F27" s="45">
        <v>231.34289999999999</v>
      </c>
      <c r="G27" s="43">
        <v>25295</v>
      </c>
      <c r="H27" s="45">
        <v>624.25120000000004</v>
      </c>
      <c r="I27" s="43">
        <v>440</v>
      </c>
      <c r="J27" s="45">
        <v>12.934100000000001</v>
      </c>
      <c r="K27" s="43">
        <v>103</v>
      </c>
      <c r="L27" s="45">
        <v>7.4916999999999998</v>
      </c>
      <c r="M27" s="43">
        <f t="shared" si="4"/>
        <v>41939</v>
      </c>
      <c r="N27" s="45">
        <f t="shared" si="5"/>
        <v>1060.1527000000001</v>
      </c>
      <c r="O27" s="43">
        <v>3684</v>
      </c>
      <c r="P27" s="45">
        <v>125.5587</v>
      </c>
      <c r="Q27" s="43">
        <v>39</v>
      </c>
      <c r="R27" s="45">
        <v>16.635300000000001</v>
      </c>
      <c r="S27" s="43">
        <v>4</v>
      </c>
      <c r="T27" s="45">
        <v>2.3662999999999998</v>
      </c>
      <c r="U27" s="43">
        <v>0</v>
      </c>
      <c r="V27" s="45">
        <v>0</v>
      </c>
      <c r="W27" s="43">
        <v>0</v>
      </c>
      <c r="X27" s="45">
        <v>0</v>
      </c>
      <c r="Y27" s="43">
        <f t="shared" si="0"/>
        <v>3727</v>
      </c>
      <c r="Z27" s="45">
        <f t="shared" si="1"/>
        <v>144.56030000000001</v>
      </c>
      <c r="AA27" s="43">
        <v>14</v>
      </c>
      <c r="AB27" s="45">
        <v>1.518</v>
      </c>
      <c r="AC27" s="43">
        <v>233</v>
      </c>
      <c r="AD27" s="45">
        <v>3.3896000000000002</v>
      </c>
      <c r="AE27" s="43">
        <v>79</v>
      </c>
      <c r="AF27" s="45">
        <v>8.7466000000000008</v>
      </c>
      <c r="AG27" s="43">
        <v>0</v>
      </c>
      <c r="AH27" s="45">
        <v>0</v>
      </c>
      <c r="AI27" s="43">
        <v>28</v>
      </c>
      <c r="AJ27" s="45">
        <v>0.53879999999999995</v>
      </c>
      <c r="AK27" s="43">
        <v>55</v>
      </c>
      <c r="AL27" s="45">
        <v>0.55649999999999999</v>
      </c>
      <c r="AM27" s="43">
        <f t="shared" si="2"/>
        <v>46075</v>
      </c>
      <c r="AN27" s="45">
        <f t="shared" si="3"/>
        <v>1219.4625000000001</v>
      </c>
      <c r="AO27" s="43">
        <v>43246</v>
      </c>
      <c r="AP27" s="45">
        <v>931.20519999999999</v>
      </c>
    </row>
    <row r="28" spans="1:42" ht="17.25" x14ac:dyDescent="0.3">
      <c r="A28" s="42">
        <v>24</v>
      </c>
      <c r="B28" s="42" t="s">
        <v>30</v>
      </c>
      <c r="C28" s="43">
        <v>0</v>
      </c>
      <c r="D28" s="45">
        <v>0</v>
      </c>
      <c r="E28" s="43">
        <v>66</v>
      </c>
      <c r="F28" s="45">
        <v>4.8395999999999999</v>
      </c>
      <c r="G28" s="43">
        <v>66</v>
      </c>
      <c r="H28" s="45">
        <v>4.8395999999999999</v>
      </c>
      <c r="I28" s="43">
        <v>0</v>
      </c>
      <c r="J28" s="45">
        <v>0</v>
      </c>
      <c r="K28" s="43">
        <v>0</v>
      </c>
      <c r="L28" s="45">
        <v>0</v>
      </c>
      <c r="M28" s="43">
        <f t="shared" si="4"/>
        <v>66</v>
      </c>
      <c r="N28" s="45">
        <f t="shared" si="5"/>
        <v>4.8395999999999999</v>
      </c>
      <c r="O28" s="43">
        <v>125</v>
      </c>
      <c r="P28" s="45">
        <v>41.183</v>
      </c>
      <c r="Q28" s="43">
        <v>54</v>
      </c>
      <c r="R28" s="45">
        <v>55.581000000000003</v>
      </c>
      <c r="S28" s="43">
        <v>2</v>
      </c>
      <c r="T28" s="45">
        <v>6.5637999999999996</v>
      </c>
      <c r="U28" s="43">
        <v>0</v>
      </c>
      <c r="V28" s="45">
        <v>0</v>
      </c>
      <c r="W28" s="43">
        <v>0</v>
      </c>
      <c r="X28" s="45">
        <v>0</v>
      </c>
      <c r="Y28" s="43">
        <f t="shared" si="0"/>
        <v>181</v>
      </c>
      <c r="Z28" s="45">
        <f t="shared" si="1"/>
        <v>103.32780000000001</v>
      </c>
      <c r="AA28" s="43">
        <v>2</v>
      </c>
      <c r="AB28" s="45">
        <v>0.25879999999999997</v>
      </c>
      <c r="AC28" s="43">
        <v>0</v>
      </c>
      <c r="AD28" s="45">
        <v>0</v>
      </c>
      <c r="AE28" s="43">
        <v>6</v>
      </c>
      <c r="AF28" s="45">
        <v>0.22209999999999999</v>
      </c>
      <c r="AG28" s="43">
        <v>0</v>
      </c>
      <c r="AH28" s="45">
        <v>0</v>
      </c>
      <c r="AI28" s="43">
        <v>0</v>
      </c>
      <c r="AJ28" s="45">
        <v>0</v>
      </c>
      <c r="AK28" s="43">
        <v>0</v>
      </c>
      <c r="AL28" s="45">
        <v>0</v>
      </c>
      <c r="AM28" s="43">
        <f t="shared" si="2"/>
        <v>255</v>
      </c>
      <c r="AN28" s="45">
        <f t="shared" si="3"/>
        <v>108.64830000000001</v>
      </c>
      <c r="AO28" s="43">
        <v>59</v>
      </c>
      <c r="AP28" s="45">
        <v>2.7911999999999999</v>
      </c>
    </row>
    <row r="29" spans="1:42" ht="17.25" x14ac:dyDescent="0.3">
      <c r="A29" s="42">
        <v>25</v>
      </c>
      <c r="B29" s="42" t="s">
        <v>40</v>
      </c>
      <c r="C29" s="43">
        <v>0</v>
      </c>
      <c r="D29" s="45">
        <v>0</v>
      </c>
      <c r="E29" s="43">
        <v>769</v>
      </c>
      <c r="F29" s="45">
        <v>10.976000000000001</v>
      </c>
      <c r="G29" s="43">
        <v>766</v>
      </c>
      <c r="H29" s="45">
        <v>10.970700000000001</v>
      </c>
      <c r="I29" s="43">
        <v>0</v>
      </c>
      <c r="J29" s="45">
        <v>0</v>
      </c>
      <c r="K29" s="43">
        <v>0</v>
      </c>
      <c r="L29" s="45">
        <v>0</v>
      </c>
      <c r="M29" s="43">
        <f t="shared" si="4"/>
        <v>769</v>
      </c>
      <c r="N29" s="45">
        <f t="shared" si="5"/>
        <v>10.976000000000001</v>
      </c>
      <c r="O29" s="43">
        <v>3142</v>
      </c>
      <c r="P29" s="45">
        <v>70.325000000000003</v>
      </c>
      <c r="Q29" s="43">
        <v>4</v>
      </c>
      <c r="R29" s="45">
        <v>1.4801</v>
      </c>
      <c r="S29" s="43">
        <v>0</v>
      </c>
      <c r="T29" s="45">
        <v>0</v>
      </c>
      <c r="U29" s="43">
        <v>0</v>
      </c>
      <c r="V29" s="45">
        <v>0</v>
      </c>
      <c r="W29" s="43">
        <v>0</v>
      </c>
      <c r="X29" s="45">
        <v>0</v>
      </c>
      <c r="Y29" s="43">
        <f t="shared" si="0"/>
        <v>3146</v>
      </c>
      <c r="Z29" s="45">
        <f t="shared" si="1"/>
        <v>71.805099999999996</v>
      </c>
      <c r="AA29" s="43">
        <v>0</v>
      </c>
      <c r="AB29" s="45">
        <v>0</v>
      </c>
      <c r="AC29" s="43">
        <v>0</v>
      </c>
      <c r="AD29" s="45">
        <v>0</v>
      </c>
      <c r="AE29" s="43">
        <v>159</v>
      </c>
      <c r="AF29" s="45">
        <v>14.032500000000001</v>
      </c>
      <c r="AG29" s="43">
        <v>0</v>
      </c>
      <c r="AH29" s="45">
        <v>0</v>
      </c>
      <c r="AI29" s="43">
        <v>0</v>
      </c>
      <c r="AJ29" s="45">
        <v>0</v>
      </c>
      <c r="AK29" s="43">
        <v>3932</v>
      </c>
      <c r="AL29" s="45">
        <v>27.953399999999998</v>
      </c>
      <c r="AM29" s="43">
        <f t="shared" si="2"/>
        <v>8006</v>
      </c>
      <c r="AN29" s="45">
        <f t="shared" si="3"/>
        <v>124.767</v>
      </c>
      <c r="AO29" s="43">
        <v>5444</v>
      </c>
      <c r="AP29" s="45">
        <v>37.450299999999999</v>
      </c>
    </row>
    <row r="30" spans="1:42" ht="17.25" x14ac:dyDescent="0.3">
      <c r="A30" s="42">
        <v>26</v>
      </c>
      <c r="B30" s="42" t="s">
        <v>32</v>
      </c>
      <c r="C30" s="43">
        <v>98</v>
      </c>
      <c r="D30" s="45">
        <v>1.8264</v>
      </c>
      <c r="E30" s="43">
        <v>0</v>
      </c>
      <c r="F30" s="45">
        <v>0</v>
      </c>
      <c r="G30" s="43">
        <v>0</v>
      </c>
      <c r="H30" s="45">
        <v>0</v>
      </c>
      <c r="I30" s="43">
        <v>0</v>
      </c>
      <c r="J30" s="45">
        <v>0</v>
      </c>
      <c r="K30" s="43">
        <v>0</v>
      </c>
      <c r="L30" s="45">
        <v>0</v>
      </c>
      <c r="M30" s="43">
        <f t="shared" si="4"/>
        <v>98</v>
      </c>
      <c r="N30" s="45">
        <f t="shared" si="5"/>
        <v>1.8264</v>
      </c>
      <c r="O30" s="43">
        <v>18</v>
      </c>
      <c r="P30" s="45">
        <v>5.9631999999999996</v>
      </c>
      <c r="Q30" s="43">
        <v>4</v>
      </c>
      <c r="R30" s="45">
        <v>2.2523</v>
      </c>
      <c r="S30" s="43">
        <v>0</v>
      </c>
      <c r="T30" s="45">
        <v>0</v>
      </c>
      <c r="U30" s="43">
        <v>0</v>
      </c>
      <c r="V30" s="45">
        <v>0</v>
      </c>
      <c r="W30" s="43">
        <v>0</v>
      </c>
      <c r="X30" s="45">
        <v>0</v>
      </c>
      <c r="Y30" s="43">
        <f t="shared" si="0"/>
        <v>22</v>
      </c>
      <c r="Z30" s="45">
        <f t="shared" si="1"/>
        <v>8.2154999999999987</v>
      </c>
      <c r="AA30" s="43">
        <v>0</v>
      </c>
      <c r="AB30" s="45">
        <v>0</v>
      </c>
      <c r="AC30" s="43">
        <v>5</v>
      </c>
      <c r="AD30" s="45">
        <v>0.10100000000000001</v>
      </c>
      <c r="AE30" s="43">
        <v>2</v>
      </c>
      <c r="AF30" s="45">
        <v>1.41E-2</v>
      </c>
      <c r="AG30" s="43">
        <v>0</v>
      </c>
      <c r="AH30" s="45">
        <v>0</v>
      </c>
      <c r="AI30" s="43">
        <v>0</v>
      </c>
      <c r="AJ30" s="45">
        <v>0</v>
      </c>
      <c r="AK30" s="43">
        <v>5</v>
      </c>
      <c r="AL30" s="45">
        <v>1.47E-2</v>
      </c>
      <c r="AM30" s="43">
        <f t="shared" si="2"/>
        <v>132</v>
      </c>
      <c r="AN30" s="45">
        <f t="shared" si="3"/>
        <v>10.171699999999998</v>
      </c>
      <c r="AO30" s="43">
        <v>97</v>
      </c>
      <c r="AP30" s="45">
        <v>1.5906</v>
      </c>
    </row>
    <row r="31" spans="1:42" ht="17.25" x14ac:dyDescent="0.3">
      <c r="A31" s="42">
        <v>27</v>
      </c>
      <c r="B31" s="42" t="s">
        <v>22</v>
      </c>
      <c r="C31" s="43">
        <v>5692</v>
      </c>
      <c r="D31" s="45">
        <v>154.7414</v>
      </c>
      <c r="E31" s="43">
        <v>323</v>
      </c>
      <c r="F31" s="45">
        <v>7.7961</v>
      </c>
      <c r="G31" s="43">
        <v>268</v>
      </c>
      <c r="H31" s="45">
        <v>5.4602000000000004</v>
      </c>
      <c r="I31" s="43">
        <v>1</v>
      </c>
      <c r="J31" s="45">
        <v>0.66</v>
      </c>
      <c r="K31" s="43">
        <v>0</v>
      </c>
      <c r="L31" s="45">
        <v>0</v>
      </c>
      <c r="M31" s="43">
        <f t="shared" si="4"/>
        <v>6016</v>
      </c>
      <c r="N31" s="45">
        <f t="shared" si="5"/>
        <v>163.19749999999999</v>
      </c>
      <c r="O31" s="43">
        <v>30</v>
      </c>
      <c r="P31" s="45">
        <v>22.3355</v>
      </c>
      <c r="Q31" s="43">
        <v>28</v>
      </c>
      <c r="R31" s="45">
        <v>62.4086</v>
      </c>
      <c r="S31" s="43">
        <v>3</v>
      </c>
      <c r="T31" s="45">
        <v>0</v>
      </c>
      <c r="U31" s="43">
        <v>0</v>
      </c>
      <c r="V31" s="45">
        <v>0</v>
      </c>
      <c r="W31" s="43">
        <v>0</v>
      </c>
      <c r="X31" s="45">
        <v>0</v>
      </c>
      <c r="Y31" s="43">
        <f t="shared" si="0"/>
        <v>61</v>
      </c>
      <c r="Z31" s="45">
        <f t="shared" si="1"/>
        <v>84.744100000000003</v>
      </c>
      <c r="AA31" s="43">
        <v>6</v>
      </c>
      <c r="AB31" s="45">
        <v>0.75019999999999998</v>
      </c>
      <c r="AC31" s="43">
        <v>2</v>
      </c>
      <c r="AD31" s="45">
        <v>2.6800000000000001E-2</v>
      </c>
      <c r="AE31" s="43">
        <v>2</v>
      </c>
      <c r="AF31" s="45">
        <v>0.28320000000000001</v>
      </c>
      <c r="AG31" s="43">
        <v>0</v>
      </c>
      <c r="AH31" s="45">
        <v>0</v>
      </c>
      <c r="AI31" s="43">
        <v>0</v>
      </c>
      <c r="AJ31" s="45">
        <v>0</v>
      </c>
      <c r="AK31" s="43">
        <v>0</v>
      </c>
      <c r="AL31" s="45">
        <v>0</v>
      </c>
      <c r="AM31" s="43">
        <f t="shared" si="2"/>
        <v>6087</v>
      </c>
      <c r="AN31" s="45">
        <f t="shared" si="3"/>
        <v>249.0018</v>
      </c>
      <c r="AO31" s="43">
        <v>5682</v>
      </c>
      <c r="AP31" s="45">
        <v>118.2727</v>
      </c>
    </row>
    <row r="32" spans="1:42" ht="17.25" x14ac:dyDescent="0.3">
      <c r="A32" s="42">
        <v>28</v>
      </c>
      <c r="B32" s="42" t="s">
        <v>23</v>
      </c>
      <c r="C32" s="43">
        <v>0</v>
      </c>
      <c r="D32" s="45">
        <v>0</v>
      </c>
      <c r="E32" s="43">
        <v>0</v>
      </c>
      <c r="F32" s="45">
        <v>0</v>
      </c>
      <c r="G32" s="43">
        <v>0</v>
      </c>
      <c r="H32" s="45">
        <v>0</v>
      </c>
      <c r="I32" s="43">
        <v>0</v>
      </c>
      <c r="J32" s="45">
        <v>0</v>
      </c>
      <c r="K32" s="43">
        <v>1</v>
      </c>
      <c r="L32" s="45">
        <v>0.43480000000000002</v>
      </c>
      <c r="M32" s="43">
        <f t="shared" si="4"/>
        <v>1</v>
      </c>
      <c r="N32" s="45">
        <f t="shared" si="5"/>
        <v>0.43480000000000002</v>
      </c>
      <c r="O32" s="43">
        <v>12</v>
      </c>
      <c r="P32" s="45">
        <v>34.069099999999999</v>
      </c>
      <c r="Q32" s="43">
        <v>17</v>
      </c>
      <c r="R32" s="45">
        <v>10.3683</v>
      </c>
      <c r="S32" s="43">
        <v>6</v>
      </c>
      <c r="T32" s="45">
        <v>5.4010999999999996</v>
      </c>
      <c r="U32" s="43">
        <v>0</v>
      </c>
      <c r="V32" s="45">
        <v>0</v>
      </c>
      <c r="W32" s="43">
        <v>0</v>
      </c>
      <c r="X32" s="45">
        <v>0</v>
      </c>
      <c r="Y32" s="43">
        <f t="shared" si="0"/>
        <v>35</v>
      </c>
      <c r="Z32" s="45">
        <f t="shared" si="1"/>
        <v>49.838499999999996</v>
      </c>
      <c r="AA32" s="43">
        <v>2</v>
      </c>
      <c r="AB32" s="45">
        <v>0.33329999999999999</v>
      </c>
      <c r="AC32" s="43">
        <v>0</v>
      </c>
      <c r="AD32" s="45">
        <v>0</v>
      </c>
      <c r="AE32" s="43">
        <v>0</v>
      </c>
      <c r="AF32" s="45">
        <v>0</v>
      </c>
      <c r="AG32" s="43">
        <v>0</v>
      </c>
      <c r="AH32" s="45">
        <v>0</v>
      </c>
      <c r="AI32" s="43">
        <v>0</v>
      </c>
      <c r="AJ32" s="45">
        <v>0</v>
      </c>
      <c r="AK32" s="43">
        <v>0</v>
      </c>
      <c r="AL32" s="45">
        <v>0</v>
      </c>
      <c r="AM32" s="43">
        <f t="shared" si="2"/>
        <v>38</v>
      </c>
      <c r="AN32" s="45">
        <f t="shared" si="3"/>
        <v>50.6066</v>
      </c>
      <c r="AO32" s="43">
        <v>0</v>
      </c>
      <c r="AP32" s="45">
        <v>0</v>
      </c>
    </row>
    <row r="33" spans="1:42" ht="17.25" x14ac:dyDescent="0.3">
      <c r="A33" s="42">
        <v>29</v>
      </c>
      <c r="B33" s="42" t="s">
        <v>46</v>
      </c>
      <c r="C33" s="43">
        <v>192</v>
      </c>
      <c r="D33" s="45">
        <v>1.1591</v>
      </c>
      <c r="E33" s="43">
        <v>41</v>
      </c>
      <c r="F33" s="45">
        <v>0.13370000000000001</v>
      </c>
      <c r="G33" s="43">
        <v>2</v>
      </c>
      <c r="H33" s="45">
        <v>1.5800000000000002E-2</v>
      </c>
      <c r="I33" s="43">
        <v>0</v>
      </c>
      <c r="J33" s="45">
        <v>0</v>
      </c>
      <c r="K33" s="43">
        <v>0</v>
      </c>
      <c r="L33" s="45">
        <v>0</v>
      </c>
      <c r="M33" s="43">
        <f t="shared" si="4"/>
        <v>233</v>
      </c>
      <c r="N33" s="45">
        <f t="shared" si="5"/>
        <v>1.2927999999999999</v>
      </c>
      <c r="O33" s="43">
        <v>0</v>
      </c>
      <c r="P33" s="45">
        <v>0</v>
      </c>
      <c r="Q33" s="43">
        <v>0</v>
      </c>
      <c r="R33" s="45">
        <v>0</v>
      </c>
      <c r="S33" s="43">
        <v>0</v>
      </c>
      <c r="T33" s="45">
        <v>0</v>
      </c>
      <c r="U33" s="43">
        <v>0</v>
      </c>
      <c r="V33" s="45">
        <v>0</v>
      </c>
      <c r="W33" s="43">
        <v>0</v>
      </c>
      <c r="X33" s="45">
        <v>0</v>
      </c>
      <c r="Y33" s="43">
        <f t="shared" si="0"/>
        <v>0</v>
      </c>
      <c r="Z33" s="45">
        <f t="shared" si="1"/>
        <v>0</v>
      </c>
      <c r="AA33" s="43">
        <v>0</v>
      </c>
      <c r="AB33" s="45">
        <v>0</v>
      </c>
      <c r="AC33" s="43">
        <v>0</v>
      </c>
      <c r="AD33" s="45">
        <v>0</v>
      </c>
      <c r="AE33" s="43">
        <v>0</v>
      </c>
      <c r="AF33" s="45">
        <v>0</v>
      </c>
      <c r="AG33" s="43">
        <v>0</v>
      </c>
      <c r="AH33" s="45">
        <v>0</v>
      </c>
      <c r="AI33" s="43">
        <v>0</v>
      </c>
      <c r="AJ33" s="45">
        <v>0</v>
      </c>
      <c r="AK33" s="43">
        <v>142</v>
      </c>
      <c r="AL33" s="45">
        <v>3.4416000000000002</v>
      </c>
      <c r="AM33" s="43">
        <f t="shared" si="2"/>
        <v>375</v>
      </c>
      <c r="AN33" s="45">
        <f t="shared" si="3"/>
        <v>4.7343999999999999</v>
      </c>
      <c r="AO33" s="43">
        <v>0</v>
      </c>
      <c r="AP33" s="45">
        <v>0</v>
      </c>
    </row>
    <row r="34" spans="1:42" ht="17.25" x14ac:dyDescent="0.3">
      <c r="A34" s="42">
        <v>30</v>
      </c>
      <c r="B34" s="42" t="s">
        <v>36</v>
      </c>
      <c r="C34" s="43">
        <v>113628</v>
      </c>
      <c r="D34" s="45">
        <v>1513.8027</v>
      </c>
      <c r="E34" s="43">
        <v>365</v>
      </c>
      <c r="F34" s="45">
        <v>18.097200000000001</v>
      </c>
      <c r="G34" s="43">
        <v>1865</v>
      </c>
      <c r="H34" s="45">
        <v>40.389000000000003</v>
      </c>
      <c r="I34" s="43">
        <v>0</v>
      </c>
      <c r="J34" s="45">
        <v>0</v>
      </c>
      <c r="K34" s="43">
        <v>0</v>
      </c>
      <c r="L34" s="45">
        <v>0</v>
      </c>
      <c r="M34" s="43">
        <f t="shared" si="4"/>
        <v>113993</v>
      </c>
      <c r="N34" s="45">
        <f t="shared" si="5"/>
        <v>1531.8998999999999</v>
      </c>
      <c r="O34" s="43">
        <v>12410</v>
      </c>
      <c r="P34" s="45">
        <v>147.83189999999999</v>
      </c>
      <c r="Q34" s="43">
        <v>0</v>
      </c>
      <c r="R34" s="45">
        <v>0</v>
      </c>
      <c r="S34" s="43">
        <v>0</v>
      </c>
      <c r="T34" s="45">
        <v>0</v>
      </c>
      <c r="U34" s="43">
        <v>0</v>
      </c>
      <c r="V34" s="45">
        <v>0</v>
      </c>
      <c r="W34" s="43">
        <v>0</v>
      </c>
      <c r="X34" s="45">
        <v>0</v>
      </c>
      <c r="Y34" s="43">
        <f t="shared" si="0"/>
        <v>12410</v>
      </c>
      <c r="Z34" s="45">
        <f t="shared" si="1"/>
        <v>147.83189999999999</v>
      </c>
      <c r="AA34" s="43">
        <v>0</v>
      </c>
      <c r="AB34" s="45">
        <v>0</v>
      </c>
      <c r="AC34" s="43">
        <v>0</v>
      </c>
      <c r="AD34" s="45">
        <v>0</v>
      </c>
      <c r="AE34" s="43">
        <v>153</v>
      </c>
      <c r="AF34" s="45">
        <v>9.1983999999999995</v>
      </c>
      <c r="AG34" s="43">
        <v>0</v>
      </c>
      <c r="AH34" s="45">
        <v>0</v>
      </c>
      <c r="AI34" s="43">
        <v>3</v>
      </c>
      <c r="AJ34" s="45">
        <v>6.3500000000000001E-2</v>
      </c>
      <c r="AK34" s="43">
        <v>0</v>
      </c>
      <c r="AL34" s="45">
        <v>0</v>
      </c>
      <c r="AM34" s="43">
        <f t="shared" si="2"/>
        <v>126559</v>
      </c>
      <c r="AN34" s="45">
        <f t="shared" si="3"/>
        <v>1688.9936999999998</v>
      </c>
      <c r="AO34" s="43">
        <v>105643</v>
      </c>
      <c r="AP34" s="45">
        <v>1372.1397999999999</v>
      </c>
    </row>
    <row r="35" spans="1:42" ht="17.25" x14ac:dyDescent="0.3">
      <c r="A35" s="42">
        <v>31</v>
      </c>
      <c r="B35" s="42" t="s">
        <v>13</v>
      </c>
      <c r="C35" s="43">
        <v>0</v>
      </c>
      <c r="D35" s="45">
        <v>0</v>
      </c>
      <c r="E35" s="43">
        <v>35</v>
      </c>
      <c r="F35" s="45">
        <v>1.2125999999999999</v>
      </c>
      <c r="G35" s="43">
        <v>0</v>
      </c>
      <c r="H35" s="45">
        <v>0</v>
      </c>
      <c r="I35" s="43">
        <v>0</v>
      </c>
      <c r="J35" s="45">
        <v>0</v>
      </c>
      <c r="K35" s="43">
        <v>0</v>
      </c>
      <c r="L35" s="45">
        <v>0</v>
      </c>
      <c r="M35" s="43">
        <f t="shared" si="4"/>
        <v>35</v>
      </c>
      <c r="N35" s="45">
        <f t="shared" si="5"/>
        <v>1.2125999999999999</v>
      </c>
      <c r="O35" s="43">
        <v>14</v>
      </c>
      <c r="P35" s="45">
        <v>1.3613999999999999</v>
      </c>
      <c r="Q35" s="43">
        <v>6</v>
      </c>
      <c r="R35" s="45">
        <v>3.7549000000000001</v>
      </c>
      <c r="S35" s="43">
        <v>0</v>
      </c>
      <c r="T35" s="45">
        <v>0</v>
      </c>
      <c r="U35" s="43">
        <v>0</v>
      </c>
      <c r="V35" s="45">
        <v>0</v>
      </c>
      <c r="W35" s="43">
        <v>0</v>
      </c>
      <c r="X35" s="45">
        <v>0</v>
      </c>
      <c r="Y35" s="43">
        <f t="shared" si="0"/>
        <v>20</v>
      </c>
      <c r="Z35" s="45">
        <f t="shared" si="1"/>
        <v>5.1162999999999998</v>
      </c>
      <c r="AA35" s="43">
        <v>0</v>
      </c>
      <c r="AB35" s="45">
        <v>0</v>
      </c>
      <c r="AC35" s="43">
        <v>0</v>
      </c>
      <c r="AD35" s="45">
        <v>0</v>
      </c>
      <c r="AE35" s="43">
        <v>0</v>
      </c>
      <c r="AF35" s="45">
        <v>0</v>
      </c>
      <c r="AG35" s="43">
        <v>0</v>
      </c>
      <c r="AH35" s="45">
        <v>0</v>
      </c>
      <c r="AI35" s="43">
        <v>0</v>
      </c>
      <c r="AJ35" s="45">
        <v>0</v>
      </c>
      <c r="AK35" s="43">
        <v>0</v>
      </c>
      <c r="AL35" s="45">
        <v>0</v>
      </c>
      <c r="AM35" s="43">
        <f t="shared" si="2"/>
        <v>55</v>
      </c>
      <c r="AN35" s="45">
        <f t="shared" si="3"/>
        <v>6.3289</v>
      </c>
      <c r="AO35" s="43">
        <v>57</v>
      </c>
      <c r="AP35" s="45">
        <v>2.1859000000000002</v>
      </c>
    </row>
    <row r="36" spans="1:42" ht="17.25" x14ac:dyDescent="0.3">
      <c r="A36" s="42">
        <v>32</v>
      </c>
      <c r="B36" s="42" t="s">
        <v>9</v>
      </c>
      <c r="C36" s="43">
        <v>7856</v>
      </c>
      <c r="D36" s="45">
        <v>153.53</v>
      </c>
      <c r="E36" s="43">
        <v>67</v>
      </c>
      <c r="F36" s="45">
        <v>0.97109999999999996</v>
      </c>
      <c r="G36" s="43">
        <v>64</v>
      </c>
      <c r="H36" s="45">
        <v>0.95350000000000001</v>
      </c>
      <c r="I36" s="43">
        <v>9</v>
      </c>
      <c r="J36" s="45">
        <v>0.44869999999999999</v>
      </c>
      <c r="K36" s="43">
        <v>32</v>
      </c>
      <c r="L36" s="45">
        <v>0.73050000000000004</v>
      </c>
      <c r="M36" s="43">
        <f t="shared" si="4"/>
        <v>7964</v>
      </c>
      <c r="N36" s="45">
        <f t="shared" si="5"/>
        <v>155.68030000000002</v>
      </c>
      <c r="O36" s="43">
        <v>195</v>
      </c>
      <c r="P36" s="45">
        <v>26.368500000000001</v>
      </c>
      <c r="Q36" s="43">
        <v>21</v>
      </c>
      <c r="R36" s="45">
        <v>12.8566</v>
      </c>
      <c r="S36" s="43">
        <v>3</v>
      </c>
      <c r="T36" s="45">
        <v>2.8416999999999999</v>
      </c>
      <c r="U36" s="43">
        <v>0</v>
      </c>
      <c r="V36" s="45">
        <v>0</v>
      </c>
      <c r="W36" s="43">
        <v>0</v>
      </c>
      <c r="X36" s="45">
        <v>0</v>
      </c>
      <c r="Y36" s="43">
        <f t="shared" si="0"/>
        <v>219</v>
      </c>
      <c r="Z36" s="45">
        <f t="shared" si="1"/>
        <v>42.066800000000001</v>
      </c>
      <c r="AA36" s="43">
        <v>7</v>
      </c>
      <c r="AB36" s="45">
        <v>1.0449999999999999</v>
      </c>
      <c r="AC36" s="43">
        <v>33</v>
      </c>
      <c r="AD36" s="45">
        <v>1.1385000000000001</v>
      </c>
      <c r="AE36" s="43">
        <v>14</v>
      </c>
      <c r="AF36" s="45">
        <v>1.8649</v>
      </c>
      <c r="AG36" s="43">
        <v>0</v>
      </c>
      <c r="AH36" s="45">
        <v>0</v>
      </c>
      <c r="AI36" s="43">
        <v>11</v>
      </c>
      <c r="AJ36" s="45">
        <v>0.20039999999999999</v>
      </c>
      <c r="AK36" s="43">
        <v>5</v>
      </c>
      <c r="AL36" s="45">
        <v>2.9600000000000001E-2</v>
      </c>
      <c r="AM36" s="43">
        <f t="shared" si="2"/>
        <v>8253</v>
      </c>
      <c r="AN36" s="45">
        <f t="shared" si="3"/>
        <v>202.02549999999999</v>
      </c>
      <c r="AO36" s="43">
        <v>9572</v>
      </c>
      <c r="AP36" s="45">
        <v>186.8991</v>
      </c>
    </row>
    <row r="37" spans="1:42" ht="17.25" x14ac:dyDescent="0.3">
      <c r="A37" s="42">
        <v>33</v>
      </c>
      <c r="B37" s="42" t="s">
        <v>25</v>
      </c>
      <c r="C37" s="43">
        <v>0</v>
      </c>
      <c r="D37" s="45">
        <v>0</v>
      </c>
      <c r="E37" s="43">
        <v>7</v>
      </c>
      <c r="F37" s="45">
        <v>4.0500000000000001E-2</v>
      </c>
      <c r="G37" s="43">
        <v>0</v>
      </c>
      <c r="H37" s="45">
        <v>0</v>
      </c>
      <c r="I37" s="43">
        <v>0</v>
      </c>
      <c r="J37" s="45">
        <v>0</v>
      </c>
      <c r="K37" s="43">
        <v>0</v>
      </c>
      <c r="L37" s="45">
        <v>0</v>
      </c>
      <c r="M37" s="43">
        <f t="shared" si="4"/>
        <v>7</v>
      </c>
      <c r="N37" s="45">
        <f t="shared" si="5"/>
        <v>4.0500000000000001E-2</v>
      </c>
      <c r="O37" s="43">
        <v>4</v>
      </c>
      <c r="P37" s="45">
        <v>0.83350000000000002</v>
      </c>
      <c r="Q37" s="43">
        <v>0</v>
      </c>
      <c r="R37" s="45">
        <v>0</v>
      </c>
      <c r="S37" s="43">
        <v>0</v>
      </c>
      <c r="T37" s="45">
        <v>0</v>
      </c>
      <c r="U37" s="43">
        <v>0</v>
      </c>
      <c r="V37" s="45">
        <v>0</v>
      </c>
      <c r="W37" s="43">
        <v>0</v>
      </c>
      <c r="X37" s="45">
        <v>0</v>
      </c>
      <c r="Y37" s="43">
        <f t="shared" si="0"/>
        <v>4</v>
      </c>
      <c r="Z37" s="45">
        <f t="shared" si="1"/>
        <v>0.83350000000000002</v>
      </c>
      <c r="AA37" s="43">
        <v>0</v>
      </c>
      <c r="AB37" s="45">
        <v>0</v>
      </c>
      <c r="AC37" s="43">
        <v>0</v>
      </c>
      <c r="AD37" s="45">
        <v>0</v>
      </c>
      <c r="AE37" s="43">
        <v>0</v>
      </c>
      <c r="AF37" s="45">
        <v>0</v>
      </c>
      <c r="AG37" s="43">
        <v>0</v>
      </c>
      <c r="AH37" s="45">
        <v>0</v>
      </c>
      <c r="AI37" s="43">
        <v>0</v>
      </c>
      <c r="AJ37" s="45">
        <v>0</v>
      </c>
      <c r="AK37" s="43">
        <v>0</v>
      </c>
      <c r="AL37" s="45">
        <v>0</v>
      </c>
      <c r="AM37" s="43">
        <f t="shared" si="2"/>
        <v>11</v>
      </c>
      <c r="AN37" s="45">
        <f t="shared" si="3"/>
        <v>0.874</v>
      </c>
      <c r="AO37" s="43">
        <v>9</v>
      </c>
      <c r="AP37" s="45">
        <v>4.9500000000000002E-2</v>
      </c>
    </row>
    <row r="38" spans="1:42" ht="17.25" x14ac:dyDescent="0.3">
      <c r="A38" s="42">
        <v>34</v>
      </c>
      <c r="B38" s="42" t="s">
        <v>50</v>
      </c>
      <c r="C38" s="43">
        <v>0</v>
      </c>
      <c r="D38" s="45">
        <v>0</v>
      </c>
      <c r="E38" s="43">
        <v>0</v>
      </c>
      <c r="F38" s="45">
        <v>0</v>
      </c>
      <c r="G38" s="43">
        <v>0</v>
      </c>
      <c r="H38" s="45">
        <v>0</v>
      </c>
      <c r="I38" s="43">
        <v>0</v>
      </c>
      <c r="J38" s="45">
        <v>0</v>
      </c>
      <c r="K38" s="43">
        <v>0</v>
      </c>
      <c r="L38" s="45">
        <v>0</v>
      </c>
      <c r="M38" s="43">
        <f t="shared" si="4"/>
        <v>0</v>
      </c>
      <c r="N38" s="45">
        <f t="shared" si="5"/>
        <v>0</v>
      </c>
      <c r="O38" s="43">
        <v>0</v>
      </c>
      <c r="P38" s="45">
        <v>0</v>
      </c>
      <c r="Q38" s="43">
        <v>0</v>
      </c>
      <c r="R38" s="45">
        <v>0</v>
      </c>
      <c r="S38" s="43">
        <v>0</v>
      </c>
      <c r="T38" s="45">
        <v>0</v>
      </c>
      <c r="U38" s="43">
        <v>0</v>
      </c>
      <c r="V38" s="45">
        <v>0</v>
      </c>
      <c r="W38" s="43">
        <v>121</v>
      </c>
      <c r="X38" s="45">
        <v>63.247199999999999</v>
      </c>
      <c r="Y38" s="43">
        <f t="shared" si="0"/>
        <v>121</v>
      </c>
      <c r="Z38" s="45">
        <f t="shared" si="1"/>
        <v>63.247199999999999</v>
      </c>
      <c r="AA38" s="43">
        <v>0</v>
      </c>
      <c r="AB38" s="45">
        <v>0</v>
      </c>
      <c r="AC38" s="43">
        <v>0</v>
      </c>
      <c r="AD38" s="45">
        <v>0</v>
      </c>
      <c r="AE38" s="43">
        <v>0</v>
      </c>
      <c r="AF38" s="45">
        <v>0</v>
      </c>
      <c r="AG38" s="43">
        <v>0</v>
      </c>
      <c r="AH38" s="45">
        <v>0</v>
      </c>
      <c r="AI38" s="43">
        <v>0</v>
      </c>
      <c r="AJ38" s="45">
        <v>0</v>
      </c>
      <c r="AK38" s="43">
        <v>0</v>
      </c>
      <c r="AL38" s="45">
        <v>0</v>
      </c>
      <c r="AM38" s="43">
        <f t="shared" si="2"/>
        <v>121</v>
      </c>
      <c r="AN38" s="45">
        <f t="shared" si="3"/>
        <v>63.247199999999999</v>
      </c>
      <c r="AO38" s="43">
        <v>0</v>
      </c>
      <c r="AP38" s="45">
        <v>0</v>
      </c>
    </row>
    <row r="39" spans="1:42" ht="17.25" x14ac:dyDescent="0.3">
      <c r="A39" s="42">
        <v>35</v>
      </c>
      <c r="B39" s="42" t="s">
        <v>26</v>
      </c>
      <c r="C39" s="43">
        <v>4766</v>
      </c>
      <c r="D39" s="45">
        <v>102.6555</v>
      </c>
      <c r="E39" s="43">
        <v>1</v>
      </c>
      <c r="F39" s="45">
        <v>0.54</v>
      </c>
      <c r="G39" s="43">
        <v>4722</v>
      </c>
      <c r="H39" s="45">
        <v>101.7025</v>
      </c>
      <c r="I39" s="43">
        <v>2</v>
      </c>
      <c r="J39" s="45">
        <v>0.45</v>
      </c>
      <c r="K39" s="43">
        <v>5</v>
      </c>
      <c r="L39" s="45">
        <v>7.0533000000000001</v>
      </c>
      <c r="M39" s="43">
        <f t="shared" si="4"/>
        <v>4774</v>
      </c>
      <c r="N39" s="45">
        <f t="shared" si="5"/>
        <v>110.69880000000001</v>
      </c>
      <c r="O39" s="43">
        <v>101</v>
      </c>
      <c r="P39" s="45">
        <v>37.952599999999997</v>
      </c>
      <c r="Q39" s="43">
        <v>23</v>
      </c>
      <c r="R39" s="45">
        <v>55.638399999999997</v>
      </c>
      <c r="S39" s="43">
        <v>4</v>
      </c>
      <c r="T39" s="45">
        <v>26.081199999999999</v>
      </c>
      <c r="U39" s="43">
        <v>0</v>
      </c>
      <c r="V39" s="45">
        <v>0</v>
      </c>
      <c r="W39" s="43">
        <v>0</v>
      </c>
      <c r="X39" s="45">
        <v>0</v>
      </c>
      <c r="Y39" s="43">
        <f t="shared" si="0"/>
        <v>128</v>
      </c>
      <c r="Z39" s="45">
        <f t="shared" si="1"/>
        <v>119.67219999999999</v>
      </c>
      <c r="AA39" s="43">
        <v>4</v>
      </c>
      <c r="AB39" s="45">
        <v>0.4259</v>
      </c>
      <c r="AC39" s="43">
        <v>0</v>
      </c>
      <c r="AD39" s="45">
        <v>0</v>
      </c>
      <c r="AE39" s="43">
        <v>5</v>
      </c>
      <c r="AF39" s="45">
        <v>1.2229000000000001</v>
      </c>
      <c r="AG39" s="43">
        <v>0</v>
      </c>
      <c r="AH39" s="45">
        <v>0</v>
      </c>
      <c r="AI39" s="43">
        <v>0</v>
      </c>
      <c r="AJ39" s="45">
        <v>0</v>
      </c>
      <c r="AK39" s="43">
        <v>3</v>
      </c>
      <c r="AL39" s="45">
        <v>0.49120000000000003</v>
      </c>
      <c r="AM39" s="43">
        <f t="shared" si="2"/>
        <v>4914</v>
      </c>
      <c r="AN39" s="45">
        <f t="shared" si="3"/>
        <v>232.511</v>
      </c>
      <c r="AO39" s="43">
        <v>0</v>
      </c>
      <c r="AP39" s="45">
        <v>0</v>
      </c>
    </row>
    <row r="40" spans="1:42" ht="17.25" x14ac:dyDescent="0.3">
      <c r="A40" s="42">
        <v>36</v>
      </c>
      <c r="B40" s="42" t="s">
        <v>12</v>
      </c>
      <c r="C40" s="43">
        <v>23089</v>
      </c>
      <c r="D40" s="45">
        <v>510.209</v>
      </c>
      <c r="E40" s="43">
        <v>2992</v>
      </c>
      <c r="F40" s="45">
        <v>83.229699999999994</v>
      </c>
      <c r="G40" s="43">
        <v>20</v>
      </c>
      <c r="H40" s="45">
        <v>0.31190000000000001</v>
      </c>
      <c r="I40" s="43">
        <v>0</v>
      </c>
      <c r="J40" s="45">
        <v>0</v>
      </c>
      <c r="K40" s="43">
        <v>31</v>
      </c>
      <c r="L40" s="45">
        <v>29.029900000000001</v>
      </c>
      <c r="M40" s="43">
        <f t="shared" si="4"/>
        <v>26112</v>
      </c>
      <c r="N40" s="45">
        <f t="shared" si="5"/>
        <v>622.46860000000004</v>
      </c>
      <c r="O40" s="43">
        <v>1507</v>
      </c>
      <c r="P40" s="45">
        <v>159.34479999999999</v>
      </c>
      <c r="Q40" s="43">
        <v>162</v>
      </c>
      <c r="R40" s="45">
        <v>120.7837</v>
      </c>
      <c r="S40" s="43">
        <v>17</v>
      </c>
      <c r="T40" s="45">
        <v>67.958600000000004</v>
      </c>
      <c r="U40" s="43">
        <v>0</v>
      </c>
      <c r="V40" s="45">
        <v>0</v>
      </c>
      <c r="W40" s="43">
        <v>0</v>
      </c>
      <c r="X40" s="45">
        <v>0</v>
      </c>
      <c r="Y40" s="43">
        <f t="shared" si="0"/>
        <v>1686</v>
      </c>
      <c r="Z40" s="45">
        <f t="shared" si="1"/>
        <v>348.08709999999996</v>
      </c>
      <c r="AA40" s="43">
        <v>18</v>
      </c>
      <c r="AB40" s="45">
        <v>1.9366000000000001</v>
      </c>
      <c r="AC40" s="43">
        <v>923</v>
      </c>
      <c r="AD40" s="45">
        <v>15.089700000000001</v>
      </c>
      <c r="AE40" s="43">
        <v>255</v>
      </c>
      <c r="AF40" s="45">
        <v>13.693899999999999</v>
      </c>
      <c r="AG40" s="43">
        <v>0</v>
      </c>
      <c r="AH40" s="45">
        <v>0</v>
      </c>
      <c r="AI40" s="43">
        <v>222</v>
      </c>
      <c r="AJ40" s="45">
        <v>4.0587999999999997</v>
      </c>
      <c r="AK40" s="43">
        <v>0</v>
      </c>
      <c r="AL40" s="45">
        <v>0</v>
      </c>
      <c r="AM40" s="43">
        <f t="shared" si="2"/>
        <v>29216</v>
      </c>
      <c r="AN40" s="45">
        <f t="shared" si="3"/>
        <v>1005.3347</v>
      </c>
      <c r="AO40" s="43">
        <v>22805</v>
      </c>
      <c r="AP40" s="45">
        <v>474.17500000000001</v>
      </c>
    </row>
    <row r="41" spans="1:42" ht="17.25" x14ac:dyDescent="0.3">
      <c r="A41" s="42">
        <v>37</v>
      </c>
      <c r="B41" s="42" t="s">
        <v>41</v>
      </c>
      <c r="C41" s="43">
        <v>0</v>
      </c>
      <c r="D41" s="45">
        <v>0</v>
      </c>
      <c r="E41" s="43">
        <v>1868</v>
      </c>
      <c r="F41" s="45">
        <v>10.6615</v>
      </c>
      <c r="G41" s="43">
        <v>1867</v>
      </c>
      <c r="H41" s="45">
        <v>10.634499999999999</v>
      </c>
      <c r="I41" s="43">
        <v>0</v>
      </c>
      <c r="J41" s="45">
        <v>0</v>
      </c>
      <c r="K41" s="43">
        <v>11</v>
      </c>
      <c r="L41" s="45">
        <v>0.13150000000000001</v>
      </c>
      <c r="M41" s="43">
        <f t="shared" si="4"/>
        <v>1879</v>
      </c>
      <c r="N41" s="45">
        <f t="shared" si="5"/>
        <v>10.793000000000001</v>
      </c>
      <c r="O41" s="43">
        <v>3</v>
      </c>
      <c r="P41" s="45">
        <v>0.90090000000000003</v>
      </c>
      <c r="Q41" s="43">
        <v>0</v>
      </c>
      <c r="R41" s="45">
        <v>0</v>
      </c>
      <c r="S41" s="43">
        <v>0</v>
      </c>
      <c r="T41" s="45">
        <v>0</v>
      </c>
      <c r="U41" s="43">
        <v>0</v>
      </c>
      <c r="V41" s="45">
        <v>0</v>
      </c>
      <c r="W41" s="43">
        <v>0</v>
      </c>
      <c r="X41" s="45">
        <v>0</v>
      </c>
      <c r="Y41" s="43">
        <f t="shared" si="0"/>
        <v>3</v>
      </c>
      <c r="Z41" s="45">
        <f t="shared" si="1"/>
        <v>0.90090000000000003</v>
      </c>
      <c r="AA41" s="43">
        <v>0</v>
      </c>
      <c r="AB41" s="45">
        <v>0</v>
      </c>
      <c r="AC41" s="43">
        <v>0</v>
      </c>
      <c r="AD41" s="45">
        <v>0</v>
      </c>
      <c r="AE41" s="43">
        <v>10</v>
      </c>
      <c r="AF41" s="45">
        <v>2.2239</v>
      </c>
      <c r="AG41" s="43">
        <v>0</v>
      </c>
      <c r="AH41" s="45">
        <v>0</v>
      </c>
      <c r="AI41" s="43">
        <v>0</v>
      </c>
      <c r="AJ41" s="45">
        <v>0</v>
      </c>
      <c r="AK41" s="43">
        <v>22</v>
      </c>
      <c r="AL41" s="45">
        <v>0.28100000000000003</v>
      </c>
      <c r="AM41" s="43">
        <f t="shared" si="2"/>
        <v>1914</v>
      </c>
      <c r="AN41" s="45">
        <f t="shared" si="3"/>
        <v>14.198800000000002</v>
      </c>
      <c r="AO41" s="43">
        <v>2000</v>
      </c>
      <c r="AP41" s="45">
        <v>9.7858000000000001</v>
      </c>
    </row>
    <row r="42" spans="1:42" ht="17.25" x14ac:dyDescent="0.3">
      <c r="A42" s="42">
        <v>38</v>
      </c>
      <c r="B42" s="42" t="s">
        <v>27</v>
      </c>
      <c r="C42" s="43">
        <v>2075</v>
      </c>
      <c r="D42" s="45">
        <v>28.732099999999999</v>
      </c>
      <c r="E42" s="43">
        <v>417</v>
      </c>
      <c r="F42" s="45">
        <v>3.6211000000000002</v>
      </c>
      <c r="G42" s="43">
        <v>415</v>
      </c>
      <c r="H42" s="45">
        <v>3.4516</v>
      </c>
      <c r="I42" s="43">
        <v>0</v>
      </c>
      <c r="J42" s="45">
        <v>0</v>
      </c>
      <c r="K42" s="43">
        <v>1</v>
      </c>
      <c r="L42" s="45">
        <v>5.0000000000000001E-4</v>
      </c>
      <c r="M42" s="43">
        <f t="shared" si="4"/>
        <v>2493</v>
      </c>
      <c r="N42" s="45">
        <f t="shared" si="5"/>
        <v>32.353700000000003</v>
      </c>
      <c r="O42" s="43">
        <v>252</v>
      </c>
      <c r="P42" s="45">
        <v>62.430199999999999</v>
      </c>
      <c r="Q42" s="43">
        <v>35</v>
      </c>
      <c r="R42" s="45">
        <v>23.8813</v>
      </c>
      <c r="S42" s="43">
        <v>5</v>
      </c>
      <c r="T42" s="45">
        <v>29.7941</v>
      </c>
      <c r="U42" s="43">
        <v>0</v>
      </c>
      <c r="V42" s="45">
        <v>0</v>
      </c>
      <c r="W42" s="43">
        <v>0</v>
      </c>
      <c r="X42" s="45">
        <v>0</v>
      </c>
      <c r="Y42" s="43">
        <f t="shared" si="0"/>
        <v>292</v>
      </c>
      <c r="Z42" s="45">
        <f t="shared" si="1"/>
        <v>116.1056</v>
      </c>
      <c r="AA42" s="43">
        <v>2</v>
      </c>
      <c r="AB42" s="45">
        <v>0.26219999999999999</v>
      </c>
      <c r="AC42" s="43">
        <v>6</v>
      </c>
      <c r="AD42" s="45">
        <v>9.98E-2</v>
      </c>
      <c r="AE42" s="43">
        <v>2</v>
      </c>
      <c r="AF42" s="45">
        <v>0.23</v>
      </c>
      <c r="AG42" s="43">
        <v>0</v>
      </c>
      <c r="AH42" s="45">
        <v>0</v>
      </c>
      <c r="AI42" s="43">
        <v>0</v>
      </c>
      <c r="AJ42" s="45">
        <v>0</v>
      </c>
      <c r="AK42" s="43">
        <v>0</v>
      </c>
      <c r="AL42" s="45">
        <v>0</v>
      </c>
      <c r="AM42" s="43">
        <f t="shared" si="2"/>
        <v>2795</v>
      </c>
      <c r="AN42" s="45">
        <f t="shared" si="3"/>
        <v>149.05129999999997</v>
      </c>
      <c r="AO42" s="43">
        <v>2539</v>
      </c>
      <c r="AP42" s="45">
        <v>30.285499999999999</v>
      </c>
    </row>
    <row r="43" spans="1:42" ht="17.25" x14ac:dyDescent="0.3">
      <c r="A43" s="42">
        <v>39</v>
      </c>
      <c r="B43" s="42" t="s">
        <v>11</v>
      </c>
      <c r="C43" s="43">
        <v>340</v>
      </c>
      <c r="D43" s="45">
        <v>7.5833000000000004</v>
      </c>
      <c r="E43" s="43">
        <v>731</v>
      </c>
      <c r="F43" s="45">
        <v>7.5536000000000003</v>
      </c>
      <c r="G43" s="43">
        <v>0</v>
      </c>
      <c r="H43" s="45">
        <v>0</v>
      </c>
      <c r="I43" s="43">
        <v>0</v>
      </c>
      <c r="J43" s="45">
        <v>0</v>
      </c>
      <c r="K43" s="43">
        <v>3</v>
      </c>
      <c r="L43" s="45">
        <v>0.26400000000000001</v>
      </c>
      <c r="M43" s="43">
        <f t="shared" si="4"/>
        <v>1074</v>
      </c>
      <c r="N43" s="45">
        <f t="shared" si="5"/>
        <v>15.4009</v>
      </c>
      <c r="O43" s="43">
        <v>2400</v>
      </c>
      <c r="P43" s="45">
        <v>92.988900000000001</v>
      </c>
      <c r="Q43" s="43">
        <v>41</v>
      </c>
      <c r="R43" s="45">
        <v>47.846800000000002</v>
      </c>
      <c r="S43" s="43">
        <v>1</v>
      </c>
      <c r="T43" s="45">
        <v>3.8610000000000002</v>
      </c>
      <c r="U43" s="43">
        <v>0</v>
      </c>
      <c r="V43" s="45">
        <v>0</v>
      </c>
      <c r="W43" s="43">
        <v>0</v>
      </c>
      <c r="X43" s="45">
        <v>0</v>
      </c>
      <c r="Y43" s="43">
        <f t="shared" si="0"/>
        <v>2442</v>
      </c>
      <c r="Z43" s="45">
        <f t="shared" si="1"/>
        <v>144.69669999999999</v>
      </c>
      <c r="AA43" s="43">
        <v>10</v>
      </c>
      <c r="AB43" s="45">
        <v>1.3371999999999999</v>
      </c>
      <c r="AC43" s="43">
        <v>71</v>
      </c>
      <c r="AD43" s="45">
        <v>0.78369999999999995</v>
      </c>
      <c r="AE43" s="43">
        <v>78</v>
      </c>
      <c r="AF43" s="45">
        <v>6.4767000000000001</v>
      </c>
      <c r="AG43" s="43">
        <v>0</v>
      </c>
      <c r="AH43" s="45">
        <v>0</v>
      </c>
      <c r="AI43" s="43">
        <v>0</v>
      </c>
      <c r="AJ43" s="45">
        <v>0</v>
      </c>
      <c r="AK43" s="43">
        <v>11560</v>
      </c>
      <c r="AL43" s="45">
        <v>201.18119999999999</v>
      </c>
      <c r="AM43" s="43">
        <f t="shared" si="2"/>
        <v>15235</v>
      </c>
      <c r="AN43" s="45">
        <f t="shared" si="3"/>
        <v>369.87639999999999</v>
      </c>
      <c r="AO43" s="43">
        <v>6325</v>
      </c>
      <c r="AP43" s="45">
        <v>79.342100000000002</v>
      </c>
    </row>
    <row r="44" spans="1:42" ht="17.25" x14ac:dyDescent="0.3">
      <c r="A44" s="42">
        <v>40</v>
      </c>
      <c r="B44" s="42" t="s">
        <v>42</v>
      </c>
      <c r="C44" s="43">
        <v>0</v>
      </c>
      <c r="D44" s="45">
        <v>0</v>
      </c>
      <c r="E44" s="43">
        <v>50</v>
      </c>
      <c r="F44" s="45">
        <v>0.67190000000000005</v>
      </c>
      <c r="G44" s="43">
        <v>13</v>
      </c>
      <c r="H44" s="45">
        <v>0.1575</v>
      </c>
      <c r="I44" s="43">
        <v>0</v>
      </c>
      <c r="J44" s="45">
        <v>0</v>
      </c>
      <c r="K44" s="43">
        <v>0</v>
      </c>
      <c r="L44" s="45">
        <v>0</v>
      </c>
      <c r="M44" s="43">
        <f t="shared" si="4"/>
        <v>50</v>
      </c>
      <c r="N44" s="45">
        <f t="shared" si="5"/>
        <v>0.67190000000000005</v>
      </c>
      <c r="O44" s="43">
        <v>3354</v>
      </c>
      <c r="P44" s="45">
        <v>20.3385</v>
      </c>
      <c r="Q44" s="43">
        <v>0</v>
      </c>
      <c r="R44" s="45">
        <v>0</v>
      </c>
      <c r="S44" s="43">
        <v>0</v>
      </c>
      <c r="T44" s="45">
        <v>0</v>
      </c>
      <c r="U44" s="43">
        <v>0</v>
      </c>
      <c r="V44" s="45">
        <v>0</v>
      </c>
      <c r="W44" s="43">
        <v>0</v>
      </c>
      <c r="X44" s="45">
        <v>0</v>
      </c>
      <c r="Y44" s="43">
        <f t="shared" si="0"/>
        <v>3354</v>
      </c>
      <c r="Z44" s="45">
        <f t="shared" si="1"/>
        <v>20.3385</v>
      </c>
      <c r="AA44" s="43">
        <v>0</v>
      </c>
      <c r="AB44" s="45">
        <v>0</v>
      </c>
      <c r="AC44" s="43">
        <v>0</v>
      </c>
      <c r="AD44" s="45">
        <v>0</v>
      </c>
      <c r="AE44" s="43">
        <v>991</v>
      </c>
      <c r="AF44" s="45">
        <v>14.475899999999999</v>
      </c>
      <c r="AG44" s="43">
        <v>0</v>
      </c>
      <c r="AH44" s="45">
        <v>0</v>
      </c>
      <c r="AI44" s="43">
        <v>0</v>
      </c>
      <c r="AJ44" s="45">
        <v>0</v>
      </c>
      <c r="AK44" s="43">
        <v>2178</v>
      </c>
      <c r="AL44" s="45">
        <v>14.6007</v>
      </c>
      <c r="AM44" s="43">
        <f t="shared" si="2"/>
        <v>6573</v>
      </c>
      <c r="AN44" s="45">
        <f t="shared" si="3"/>
        <v>50.087000000000003</v>
      </c>
      <c r="AO44" s="43">
        <v>2998</v>
      </c>
      <c r="AP44" s="45">
        <v>20.9406</v>
      </c>
    </row>
    <row r="45" spans="1:42" ht="17.25" x14ac:dyDescent="0.3">
      <c r="A45" s="42">
        <v>41</v>
      </c>
      <c r="B45" s="42" t="s">
        <v>10</v>
      </c>
      <c r="C45" s="43">
        <v>2535</v>
      </c>
      <c r="D45" s="45">
        <v>36.894100000000002</v>
      </c>
      <c r="E45" s="43">
        <v>10454</v>
      </c>
      <c r="F45" s="45">
        <v>198.14570000000001</v>
      </c>
      <c r="G45" s="43">
        <v>10223</v>
      </c>
      <c r="H45" s="45">
        <v>194.5472</v>
      </c>
      <c r="I45" s="43">
        <v>259</v>
      </c>
      <c r="J45" s="45">
        <v>4.1927000000000003</v>
      </c>
      <c r="K45" s="43">
        <v>1218</v>
      </c>
      <c r="L45" s="45">
        <v>27.703199999999999</v>
      </c>
      <c r="M45" s="43">
        <f t="shared" si="4"/>
        <v>14466</v>
      </c>
      <c r="N45" s="45">
        <f t="shared" si="5"/>
        <v>266.9357</v>
      </c>
      <c r="O45" s="43">
        <v>1051</v>
      </c>
      <c r="P45" s="45">
        <v>127.6459</v>
      </c>
      <c r="Q45" s="43">
        <v>32</v>
      </c>
      <c r="R45" s="45">
        <v>45.551400000000001</v>
      </c>
      <c r="S45" s="43">
        <v>11</v>
      </c>
      <c r="T45" s="45">
        <v>14.1869</v>
      </c>
      <c r="U45" s="43">
        <v>0</v>
      </c>
      <c r="V45" s="45">
        <v>0</v>
      </c>
      <c r="W45" s="43">
        <v>0</v>
      </c>
      <c r="X45" s="45">
        <v>0</v>
      </c>
      <c r="Y45" s="43">
        <f t="shared" si="0"/>
        <v>1094</v>
      </c>
      <c r="Z45" s="45">
        <f t="shared" si="1"/>
        <v>187.38419999999999</v>
      </c>
      <c r="AA45" s="43">
        <v>9</v>
      </c>
      <c r="AB45" s="45">
        <v>0.9123</v>
      </c>
      <c r="AC45" s="43">
        <v>180</v>
      </c>
      <c r="AD45" s="45">
        <v>3.0583</v>
      </c>
      <c r="AE45" s="43">
        <v>29</v>
      </c>
      <c r="AF45" s="45">
        <v>1.3696999999999999</v>
      </c>
      <c r="AG45" s="43">
        <v>1</v>
      </c>
      <c r="AH45" s="45">
        <v>0.24199999999999999</v>
      </c>
      <c r="AI45" s="43">
        <v>0</v>
      </c>
      <c r="AJ45" s="45">
        <v>0</v>
      </c>
      <c r="AK45" s="43">
        <v>0</v>
      </c>
      <c r="AL45" s="45">
        <v>0</v>
      </c>
      <c r="AM45" s="43">
        <f t="shared" si="2"/>
        <v>15779</v>
      </c>
      <c r="AN45" s="45">
        <f t="shared" si="3"/>
        <v>459.90219999999999</v>
      </c>
      <c r="AO45" s="43">
        <v>16630</v>
      </c>
      <c r="AP45" s="45">
        <v>293.76319999999998</v>
      </c>
    </row>
    <row r="46" spans="1:42" ht="17.25" x14ac:dyDescent="0.3">
      <c r="A46" s="42">
        <v>42</v>
      </c>
      <c r="B46" s="42" t="s">
        <v>43</v>
      </c>
      <c r="C46" s="43">
        <v>0</v>
      </c>
      <c r="D46" s="45">
        <v>0</v>
      </c>
      <c r="E46" s="43">
        <v>0</v>
      </c>
      <c r="F46" s="45">
        <v>0</v>
      </c>
      <c r="G46" s="43">
        <v>0</v>
      </c>
      <c r="H46" s="45">
        <v>0</v>
      </c>
      <c r="I46" s="43">
        <v>0</v>
      </c>
      <c r="J46" s="45">
        <v>0</v>
      </c>
      <c r="K46" s="43">
        <v>0</v>
      </c>
      <c r="L46" s="45">
        <v>0</v>
      </c>
      <c r="M46" s="43">
        <f t="shared" si="4"/>
        <v>0</v>
      </c>
      <c r="N46" s="45">
        <f t="shared" si="5"/>
        <v>0</v>
      </c>
      <c r="O46" s="43">
        <v>100</v>
      </c>
      <c r="P46" s="45">
        <v>0.01</v>
      </c>
      <c r="Q46" s="43">
        <v>0</v>
      </c>
      <c r="R46" s="45">
        <v>0</v>
      </c>
      <c r="S46" s="43">
        <v>0</v>
      </c>
      <c r="T46" s="45">
        <v>0</v>
      </c>
      <c r="U46" s="43">
        <v>0</v>
      </c>
      <c r="V46" s="45">
        <v>0</v>
      </c>
      <c r="W46" s="43">
        <v>0</v>
      </c>
      <c r="X46" s="45">
        <v>0</v>
      </c>
      <c r="Y46" s="43">
        <f t="shared" si="0"/>
        <v>100</v>
      </c>
      <c r="Z46" s="45">
        <f t="shared" si="1"/>
        <v>0.01</v>
      </c>
      <c r="AA46" s="43">
        <v>0</v>
      </c>
      <c r="AB46" s="45">
        <v>0</v>
      </c>
      <c r="AC46" s="43">
        <v>0</v>
      </c>
      <c r="AD46" s="45">
        <v>0</v>
      </c>
      <c r="AE46" s="43">
        <v>0</v>
      </c>
      <c r="AF46" s="45">
        <v>0</v>
      </c>
      <c r="AG46" s="43">
        <v>0</v>
      </c>
      <c r="AH46" s="45">
        <v>0</v>
      </c>
      <c r="AI46" s="43">
        <v>0</v>
      </c>
      <c r="AJ46" s="45">
        <v>0</v>
      </c>
      <c r="AK46" s="43">
        <v>0</v>
      </c>
      <c r="AL46" s="45">
        <v>0</v>
      </c>
      <c r="AM46" s="43">
        <f t="shared" si="2"/>
        <v>100</v>
      </c>
      <c r="AN46" s="45">
        <f t="shared" si="3"/>
        <v>0.01</v>
      </c>
      <c r="AO46" s="43">
        <v>0</v>
      </c>
      <c r="AP46" s="45">
        <v>0</v>
      </c>
    </row>
    <row r="47" spans="1:42" ht="17.25" x14ac:dyDescent="0.3">
      <c r="A47" s="42">
        <v>43</v>
      </c>
      <c r="B47" s="42" t="s">
        <v>31</v>
      </c>
      <c r="C47" s="43">
        <v>0</v>
      </c>
      <c r="D47" s="45">
        <v>0</v>
      </c>
      <c r="E47" s="43">
        <v>0</v>
      </c>
      <c r="F47" s="45">
        <v>0</v>
      </c>
      <c r="G47" s="43">
        <v>0</v>
      </c>
      <c r="H47" s="45">
        <v>0</v>
      </c>
      <c r="I47" s="43">
        <v>0</v>
      </c>
      <c r="J47" s="45">
        <v>0</v>
      </c>
      <c r="K47" s="43">
        <v>1</v>
      </c>
      <c r="L47" s="45">
        <v>5.5415999999999999</v>
      </c>
      <c r="M47" s="43">
        <f t="shared" si="4"/>
        <v>1</v>
      </c>
      <c r="N47" s="45">
        <f t="shared" si="5"/>
        <v>5.5415999999999999</v>
      </c>
      <c r="O47" s="43">
        <v>326</v>
      </c>
      <c r="P47" s="45">
        <v>60.049100000000003</v>
      </c>
      <c r="Q47" s="43">
        <v>42</v>
      </c>
      <c r="R47" s="45">
        <v>15.821199999999999</v>
      </c>
      <c r="S47" s="43">
        <v>9</v>
      </c>
      <c r="T47" s="45">
        <v>15.743600000000001</v>
      </c>
      <c r="U47" s="43">
        <v>0</v>
      </c>
      <c r="V47" s="45">
        <v>0</v>
      </c>
      <c r="W47" s="43">
        <v>0</v>
      </c>
      <c r="X47" s="45">
        <v>0</v>
      </c>
      <c r="Y47" s="43">
        <f t="shared" si="0"/>
        <v>377</v>
      </c>
      <c r="Z47" s="45">
        <f t="shared" si="1"/>
        <v>91.613900000000001</v>
      </c>
      <c r="AA47" s="43">
        <v>0</v>
      </c>
      <c r="AB47" s="45">
        <v>0</v>
      </c>
      <c r="AC47" s="43">
        <v>0</v>
      </c>
      <c r="AD47" s="45">
        <v>0</v>
      </c>
      <c r="AE47" s="43">
        <v>0</v>
      </c>
      <c r="AF47" s="45">
        <v>0</v>
      </c>
      <c r="AG47" s="43">
        <v>0</v>
      </c>
      <c r="AH47" s="45">
        <v>0</v>
      </c>
      <c r="AI47" s="43">
        <v>0</v>
      </c>
      <c r="AJ47" s="45">
        <v>0</v>
      </c>
      <c r="AK47" s="43">
        <v>0</v>
      </c>
      <c r="AL47" s="45">
        <v>0</v>
      </c>
      <c r="AM47" s="43">
        <f t="shared" si="2"/>
        <v>378</v>
      </c>
      <c r="AN47" s="45">
        <f t="shared" si="3"/>
        <v>97.155500000000004</v>
      </c>
      <c r="AO47" s="43">
        <v>13</v>
      </c>
      <c r="AP47" s="45">
        <v>3.1436000000000002</v>
      </c>
    </row>
    <row r="48" spans="1:42" ht="17.25" x14ac:dyDescent="0.3">
      <c r="A48" s="44"/>
      <c r="B48" s="44" t="s">
        <v>136</v>
      </c>
      <c r="C48" s="18">
        <f>SUM(C5:C47)</f>
        <v>318919</v>
      </c>
      <c r="D48" s="46">
        <f t="shared" ref="D48:AP48" si="6">SUM(D5:D47)</f>
        <v>5468.4250000000002</v>
      </c>
      <c r="E48" s="18">
        <f t="shared" si="6"/>
        <v>67468</v>
      </c>
      <c r="F48" s="46">
        <f t="shared" si="6"/>
        <v>1486.8124000000005</v>
      </c>
      <c r="G48" s="18">
        <f t="shared" si="6"/>
        <v>67709</v>
      </c>
      <c r="H48" s="46">
        <f t="shared" si="6"/>
        <v>1416.5382</v>
      </c>
      <c r="I48" s="18">
        <f t="shared" si="6"/>
        <v>847</v>
      </c>
      <c r="J48" s="46">
        <f t="shared" si="6"/>
        <v>23.6282</v>
      </c>
      <c r="K48" s="18">
        <f t="shared" si="6"/>
        <v>3712</v>
      </c>
      <c r="L48" s="46">
        <f t="shared" si="6"/>
        <v>276.13480000000004</v>
      </c>
      <c r="M48" s="18">
        <f t="shared" si="6"/>
        <v>390946</v>
      </c>
      <c r="N48" s="46">
        <f t="shared" si="6"/>
        <v>7255.0003999999999</v>
      </c>
      <c r="O48" s="18">
        <f t="shared" si="6"/>
        <v>38137</v>
      </c>
      <c r="P48" s="46">
        <f t="shared" si="6"/>
        <v>2065.4065000000005</v>
      </c>
      <c r="Q48" s="18">
        <f t="shared" si="6"/>
        <v>1289</v>
      </c>
      <c r="R48" s="46">
        <f t="shared" si="6"/>
        <v>1415.5857000000003</v>
      </c>
      <c r="S48" s="18">
        <f t="shared" si="6"/>
        <v>234</v>
      </c>
      <c r="T48" s="46">
        <f t="shared" si="6"/>
        <v>780.77139999999997</v>
      </c>
      <c r="U48" s="18">
        <f t="shared" si="6"/>
        <v>0</v>
      </c>
      <c r="V48" s="46">
        <f t="shared" si="6"/>
        <v>0</v>
      </c>
      <c r="W48" s="18">
        <f t="shared" si="6"/>
        <v>121</v>
      </c>
      <c r="X48" s="46">
        <f t="shared" si="6"/>
        <v>63.247199999999999</v>
      </c>
      <c r="Y48" s="18">
        <f t="shared" si="6"/>
        <v>39781</v>
      </c>
      <c r="Z48" s="49">
        <f t="shared" si="6"/>
        <v>4325.0108000000009</v>
      </c>
      <c r="AA48" s="18">
        <f t="shared" si="6"/>
        <v>167</v>
      </c>
      <c r="AB48" s="46">
        <f t="shared" si="6"/>
        <v>20.0002</v>
      </c>
      <c r="AC48" s="18">
        <f t="shared" si="6"/>
        <v>2202</v>
      </c>
      <c r="AD48" s="46">
        <f t="shared" si="6"/>
        <v>37.336800000000004</v>
      </c>
      <c r="AE48" s="18">
        <f t="shared" si="6"/>
        <v>2544</v>
      </c>
      <c r="AF48" s="46">
        <f t="shared" si="6"/>
        <v>108.35049999999998</v>
      </c>
      <c r="AG48" s="18">
        <f t="shared" si="6"/>
        <v>42</v>
      </c>
      <c r="AH48" s="46">
        <f t="shared" si="6"/>
        <v>0.77759999999999996</v>
      </c>
      <c r="AI48" s="18">
        <f t="shared" si="6"/>
        <v>309</v>
      </c>
      <c r="AJ48" s="46">
        <f t="shared" si="6"/>
        <v>5.6696999999999997</v>
      </c>
      <c r="AK48" s="18">
        <f t="shared" si="6"/>
        <v>26387</v>
      </c>
      <c r="AL48" s="46">
        <f t="shared" si="6"/>
        <v>347.85399999999998</v>
      </c>
      <c r="AM48" s="18">
        <f t="shared" si="6"/>
        <v>462378</v>
      </c>
      <c r="AN48" s="46">
        <f t="shared" si="6"/>
        <v>12099.999999999998</v>
      </c>
      <c r="AO48" s="18">
        <f t="shared" si="6"/>
        <v>392371</v>
      </c>
      <c r="AP48" s="46">
        <f t="shared" si="6"/>
        <v>6191.3968000000004</v>
      </c>
    </row>
  </sheetData>
  <sortState xmlns:xlrd2="http://schemas.microsoft.com/office/spreadsheetml/2017/richdata2" ref="B17:B36">
    <sortCondition ref="B17:B36"/>
  </sortState>
  <mergeCells count="26">
    <mergeCell ref="O2:P3"/>
    <mergeCell ref="Q2:R3"/>
    <mergeCell ref="O1:Z1"/>
    <mergeCell ref="AA1:AP1"/>
    <mergeCell ref="S2:T3"/>
    <mergeCell ref="U2:V3"/>
    <mergeCell ref="W2:X3"/>
    <mergeCell ref="Y2:Z3"/>
    <mergeCell ref="AA2:AB3"/>
    <mergeCell ref="AM2:AN3"/>
    <mergeCell ref="AO2:AP3"/>
    <mergeCell ref="AC2:AD3"/>
    <mergeCell ref="AE2:AF3"/>
    <mergeCell ref="AG2:AH3"/>
    <mergeCell ref="AI2:AJ3"/>
    <mergeCell ref="AK2:AL3"/>
    <mergeCell ref="A2:A4"/>
    <mergeCell ref="B2:B4"/>
    <mergeCell ref="C2:F2"/>
    <mergeCell ref="G2:H3"/>
    <mergeCell ref="C1:N1"/>
    <mergeCell ref="I2:J3"/>
    <mergeCell ref="K2:L3"/>
    <mergeCell ref="M2:N3"/>
    <mergeCell ref="C3:D3"/>
    <mergeCell ref="E3:F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Parameter!$A$1:$A$4</xm:f>
          </x14:formula1>
          <xm:sqref>C2:C4 B1:B2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7A2B8-EE30-4940-985B-737F93EBFD50}">
  <sheetPr codeName="Sheet17"/>
  <dimension ref="A1:AP48"/>
  <sheetViews>
    <sheetView topLeftCell="B1" zoomScale="85" zoomScaleNormal="85" workbookViewId="0">
      <selection activeCell="B1" sqref="B1"/>
    </sheetView>
  </sheetViews>
  <sheetFormatPr defaultRowHeight="15" x14ac:dyDescent="0.25"/>
  <cols>
    <col min="1" max="1" width="9" customWidth="1"/>
    <col min="2" max="2" width="37" customWidth="1"/>
    <col min="3" max="3" width="10.7109375" customWidth="1"/>
    <col min="4" max="4" width="14.425781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11.28515625" customWidth="1"/>
    <col min="26" max="26" width="10.28515625" customWidth="1"/>
    <col min="27" max="27" width="6.7109375" customWidth="1"/>
    <col min="28" max="28" width="8.7109375" customWidth="1"/>
    <col min="29" max="29" width="6.5703125" customWidth="1"/>
    <col min="30" max="30" width="10.5703125" customWidth="1"/>
    <col min="31" max="31" width="7" customWidth="1"/>
    <col min="32" max="32" width="10.5703125" customWidth="1"/>
    <col min="33" max="33" width="7.5703125" customWidth="1"/>
    <col min="34" max="34" width="8.5703125" customWidth="1"/>
    <col min="35" max="35" width="7.7109375" customWidth="1"/>
    <col min="36" max="36" width="9.5703125" customWidth="1"/>
    <col min="37" max="37" width="9" customWidth="1"/>
    <col min="38" max="38" width="10.5703125" customWidth="1"/>
    <col min="39" max="39" width="9.42578125" customWidth="1"/>
    <col min="40" max="40" width="12.5703125" customWidth="1"/>
    <col min="41" max="41" width="11.140625" customWidth="1"/>
    <col min="42" max="42" width="12.5703125" customWidth="1"/>
  </cols>
  <sheetData>
    <row r="1" spans="1:42" ht="18" thickBot="1" x14ac:dyDescent="0.35">
      <c r="A1" s="36"/>
      <c r="B1" s="37"/>
      <c r="C1" s="61" t="s">
        <v>185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 t="s">
        <v>185</v>
      </c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2" t="s">
        <v>185</v>
      </c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</row>
    <row r="2" spans="1:42" ht="17.25" x14ac:dyDescent="0.25">
      <c r="A2" s="63" t="s">
        <v>0</v>
      </c>
      <c r="B2" s="66" t="s">
        <v>1</v>
      </c>
      <c r="C2" s="69" t="s">
        <v>157</v>
      </c>
      <c r="D2" s="70"/>
      <c r="E2" s="70"/>
      <c r="F2" s="70"/>
      <c r="G2" s="71" t="s">
        <v>158</v>
      </c>
      <c r="H2" s="72"/>
      <c r="I2" s="75" t="s">
        <v>159</v>
      </c>
      <c r="J2" s="75"/>
      <c r="K2" s="75" t="s">
        <v>160</v>
      </c>
      <c r="L2" s="75"/>
      <c r="M2" s="71" t="s">
        <v>161</v>
      </c>
      <c r="N2" s="79"/>
      <c r="O2" s="69" t="s">
        <v>162</v>
      </c>
      <c r="P2" s="70"/>
      <c r="Q2" s="70" t="s">
        <v>163</v>
      </c>
      <c r="R2" s="70"/>
      <c r="S2" s="75" t="s">
        <v>164</v>
      </c>
      <c r="T2" s="75"/>
      <c r="U2" s="75" t="s">
        <v>165</v>
      </c>
      <c r="V2" s="75"/>
      <c r="W2" s="75" t="s">
        <v>166</v>
      </c>
      <c r="X2" s="75"/>
      <c r="Y2" s="75" t="s">
        <v>167</v>
      </c>
      <c r="Z2" s="76"/>
      <c r="AA2" s="88" t="s">
        <v>168</v>
      </c>
      <c r="AB2" s="75"/>
      <c r="AC2" s="75" t="s">
        <v>169</v>
      </c>
      <c r="AD2" s="75"/>
      <c r="AE2" s="75" t="s">
        <v>170</v>
      </c>
      <c r="AF2" s="75"/>
      <c r="AG2" s="75" t="s">
        <v>171</v>
      </c>
      <c r="AH2" s="75"/>
      <c r="AI2" s="75" t="s">
        <v>172</v>
      </c>
      <c r="AJ2" s="75"/>
      <c r="AK2" s="75" t="s">
        <v>173</v>
      </c>
      <c r="AL2" s="76"/>
      <c r="AM2" s="78" t="s">
        <v>174</v>
      </c>
      <c r="AN2" s="79"/>
      <c r="AO2" s="82" t="s">
        <v>175</v>
      </c>
      <c r="AP2" s="83"/>
    </row>
    <row r="3" spans="1:42" ht="17.25" x14ac:dyDescent="0.25">
      <c r="A3" s="64"/>
      <c r="B3" s="67"/>
      <c r="C3" s="86" t="s">
        <v>176</v>
      </c>
      <c r="D3" s="51"/>
      <c r="E3" s="51" t="s">
        <v>177</v>
      </c>
      <c r="F3" s="51"/>
      <c r="G3" s="73"/>
      <c r="H3" s="74"/>
      <c r="I3" s="50"/>
      <c r="J3" s="50"/>
      <c r="K3" s="50"/>
      <c r="L3" s="50"/>
      <c r="M3" s="57"/>
      <c r="N3" s="87"/>
      <c r="O3" s="86"/>
      <c r="P3" s="51"/>
      <c r="Q3" s="51"/>
      <c r="R3" s="51"/>
      <c r="S3" s="50"/>
      <c r="T3" s="50"/>
      <c r="U3" s="50"/>
      <c r="V3" s="50"/>
      <c r="W3" s="50"/>
      <c r="X3" s="50"/>
      <c r="Y3" s="50"/>
      <c r="Z3" s="77"/>
      <c r="AA3" s="89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77"/>
      <c r="AM3" s="80"/>
      <c r="AN3" s="81"/>
      <c r="AO3" s="84"/>
      <c r="AP3" s="85"/>
    </row>
    <row r="4" spans="1:42" ht="18" thickBot="1" x14ac:dyDescent="0.3">
      <c r="A4" s="65"/>
      <c r="B4" s="68" t="s">
        <v>1</v>
      </c>
      <c r="C4" s="39" t="s">
        <v>154</v>
      </c>
      <c r="D4" s="40" t="s">
        <v>156</v>
      </c>
      <c r="E4" s="40" t="s">
        <v>154</v>
      </c>
      <c r="F4" s="40" t="s">
        <v>156</v>
      </c>
      <c r="G4" s="40" t="s">
        <v>154</v>
      </c>
      <c r="H4" s="40" t="s">
        <v>156</v>
      </c>
      <c r="I4" s="40" t="s">
        <v>154</v>
      </c>
      <c r="J4" s="40" t="s">
        <v>156</v>
      </c>
      <c r="K4" s="40" t="s">
        <v>154</v>
      </c>
      <c r="L4" s="40" t="s">
        <v>156</v>
      </c>
      <c r="M4" s="40" t="s">
        <v>154</v>
      </c>
      <c r="N4" s="41" t="s">
        <v>156</v>
      </c>
      <c r="O4" s="39" t="s">
        <v>154</v>
      </c>
      <c r="P4" s="40" t="s">
        <v>156</v>
      </c>
      <c r="Q4" s="40" t="s">
        <v>154</v>
      </c>
      <c r="R4" s="40" t="s">
        <v>156</v>
      </c>
      <c r="S4" s="40" t="s">
        <v>154</v>
      </c>
      <c r="T4" s="40" t="s">
        <v>156</v>
      </c>
      <c r="U4" s="40" t="s">
        <v>154</v>
      </c>
      <c r="V4" s="40" t="s">
        <v>156</v>
      </c>
      <c r="W4" s="40" t="s">
        <v>154</v>
      </c>
      <c r="X4" s="40" t="s">
        <v>156</v>
      </c>
      <c r="Y4" s="40" t="s">
        <v>154</v>
      </c>
      <c r="Z4" s="41" t="s">
        <v>156</v>
      </c>
      <c r="AA4" s="39" t="s">
        <v>154</v>
      </c>
      <c r="AB4" s="40" t="s">
        <v>156</v>
      </c>
      <c r="AC4" s="40" t="s">
        <v>154</v>
      </c>
      <c r="AD4" s="40" t="s">
        <v>156</v>
      </c>
      <c r="AE4" s="40" t="s">
        <v>154</v>
      </c>
      <c r="AF4" s="40" t="s">
        <v>156</v>
      </c>
      <c r="AG4" s="40" t="s">
        <v>154</v>
      </c>
      <c r="AH4" s="40" t="s">
        <v>156</v>
      </c>
      <c r="AI4" s="40" t="s">
        <v>154</v>
      </c>
      <c r="AJ4" s="40" t="s">
        <v>156</v>
      </c>
      <c r="AK4" s="40" t="s">
        <v>154</v>
      </c>
      <c r="AL4" s="41" t="s">
        <v>156</v>
      </c>
      <c r="AM4" s="39" t="s">
        <v>154</v>
      </c>
      <c r="AN4" s="41" t="s">
        <v>156</v>
      </c>
      <c r="AO4" s="39" t="s">
        <v>154</v>
      </c>
      <c r="AP4" s="41" t="s">
        <v>156</v>
      </c>
    </row>
    <row r="5" spans="1:42" ht="17.25" x14ac:dyDescent="0.3">
      <c r="A5" s="42">
        <v>1</v>
      </c>
      <c r="B5" s="42" t="s">
        <v>179</v>
      </c>
      <c r="C5" s="43">
        <v>0</v>
      </c>
      <c r="D5" s="45">
        <v>0</v>
      </c>
      <c r="E5" s="43">
        <v>1441</v>
      </c>
      <c r="F5" s="45">
        <v>55.3658</v>
      </c>
      <c r="G5" s="43">
        <v>0</v>
      </c>
      <c r="H5" s="45">
        <v>0</v>
      </c>
      <c r="I5" s="43">
        <v>0</v>
      </c>
      <c r="J5" s="45">
        <v>0</v>
      </c>
      <c r="K5" s="43">
        <v>0</v>
      </c>
      <c r="L5" s="45">
        <v>0</v>
      </c>
      <c r="M5" s="43">
        <f>SUM(C5,E5,I5,K5)</f>
        <v>1441</v>
      </c>
      <c r="N5" s="45">
        <f>SUM(D5,F5,J5,L5)</f>
        <v>55.3658</v>
      </c>
      <c r="O5" s="43">
        <v>27</v>
      </c>
      <c r="P5" s="45">
        <v>2.1526000000000001</v>
      </c>
      <c r="Q5" s="43">
        <v>0</v>
      </c>
      <c r="R5" s="45">
        <v>0</v>
      </c>
      <c r="S5" s="43">
        <v>0</v>
      </c>
      <c r="T5" s="45">
        <v>0</v>
      </c>
      <c r="U5" s="43">
        <v>0</v>
      </c>
      <c r="V5" s="45">
        <v>0</v>
      </c>
      <c r="W5" s="43">
        <v>0</v>
      </c>
      <c r="X5" s="45">
        <v>0</v>
      </c>
      <c r="Y5" s="43">
        <f>SUM(O5,Q5,S5,U5,W5)</f>
        <v>27</v>
      </c>
      <c r="Z5" s="43">
        <f>SUM(P5,R5,T5,V5,X5)</f>
        <v>2.1526000000000001</v>
      </c>
      <c r="AA5" s="43">
        <v>0</v>
      </c>
      <c r="AB5" s="45">
        <v>0</v>
      </c>
      <c r="AC5" s="43">
        <v>0</v>
      </c>
      <c r="AD5" s="45">
        <v>0</v>
      </c>
      <c r="AE5" s="43">
        <v>2</v>
      </c>
      <c r="AF5" s="45">
        <v>0.10970000000000001</v>
      </c>
      <c r="AG5" s="43">
        <v>0</v>
      </c>
      <c r="AH5" s="45">
        <v>0</v>
      </c>
      <c r="AI5" s="43">
        <v>0</v>
      </c>
      <c r="AJ5" s="45">
        <v>0</v>
      </c>
      <c r="AK5" s="43">
        <v>57</v>
      </c>
      <c r="AL5" s="45">
        <v>0.29310000000000003</v>
      </c>
      <c r="AM5" s="43">
        <f>SUM(M5,Y5,AA5,AC5,AE5,AG5,AI5,AK5)</f>
        <v>1527</v>
      </c>
      <c r="AN5" s="45">
        <f>SUM(N5,Z5,AB5,AD5,AF5,AH5,AJ5,AL5)</f>
        <v>57.921199999999999</v>
      </c>
      <c r="AO5" s="43">
        <v>587</v>
      </c>
      <c r="AP5" s="45">
        <v>8.5945</v>
      </c>
    </row>
    <row r="6" spans="1:42" ht="17.25" x14ac:dyDescent="0.3">
      <c r="A6" s="42">
        <v>2</v>
      </c>
      <c r="B6" s="42" t="s">
        <v>15</v>
      </c>
      <c r="C6" s="43">
        <v>500</v>
      </c>
      <c r="D6" s="45">
        <v>25.470600000000001</v>
      </c>
      <c r="E6" s="43">
        <v>352</v>
      </c>
      <c r="F6" s="45">
        <v>22.694900000000001</v>
      </c>
      <c r="G6" s="43">
        <v>0</v>
      </c>
      <c r="H6" s="45">
        <v>0</v>
      </c>
      <c r="I6" s="43">
        <v>0</v>
      </c>
      <c r="J6" s="45">
        <v>0</v>
      </c>
      <c r="K6" s="43">
        <v>10</v>
      </c>
      <c r="L6" s="45">
        <v>37.339500000000001</v>
      </c>
      <c r="M6" s="43">
        <f t="shared" ref="M6:N47" si="0">SUM(C6,E6,I6,K6)</f>
        <v>862</v>
      </c>
      <c r="N6" s="45">
        <f t="shared" si="0"/>
        <v>85.504999999999995</v>
      </c>
      <c r="O6" s="43">
        <v>198</v>
      </c>
      <c r="P6" s="45">
        <v>78.015500000000003</v>
      </c>
      <c r="Q6" s="43">
        <v>95</v>
      </c>
      <c r="R6" s="45">
        <v>111.0864</v>
      </c>
      <c r="S6" s="43">
        <v>27</v>
      </c>
      <c r="T6" s="45">
        <v>120.9563</v>
      </c>
      <c r="U6" s="43">
        <v>0</v>
      </c>
      <c r="V6" s="45">
        <v>0</v>
      </c>
      <c r="W6" s="43">
        <v>0</v>
      </c>
      <c r="X6" s="45">
        <v>0</v>
      </c>
      <c r="Y6" s="43">
        <f t="shared" ref="Y6:Z47" si="1">SUM(O6,Q6,S6,U6,W6)</f>
        <v>320</v>
      </c>
      <c r="Z6" s="43">
        <f t="shared" si="1"/>
        <v>310.0582</v>
      </c>
      <c r="AA6" s="43">
        <v>4</v>
      </c>
      <c r="AB6" s="45">
        <v>0.54320000000000002</v>
      </c>
      <c r="AC6" s="43">
        <v>2</v>
      </c>
      <c r="AD6" s="45">
        <v>0.2326</v>
      </c>
      <c r="AE6" s="43">
        <v>12</v>
      </c>
      <c r="AF6" s="45">
        <v>1.3909</v>
      </c>
      <c r="AG6" s="43">
        <v>0</v>
      </c>
      <c r="AH6" s="45">
        <v>0</v>
      </c>
      <c r="AI6" s="43">
        <v>0</v>
      </c>
      <c r="AJ6" s="45">
        <v>0</v>
      </c>
      <c r="AK6" s="43">
        <v>0</v>
      </c>
      <c r="AL6" s="45">
        <v>0</v>
      </c>
      <c r="AM6" s="43">
        <f t="shared" ref="AM6:AN47" si="2">SUM(M6,Y6,AA6,AC6,AE6,AG6,AI6,AK6)</f>
        <v>1200</v>
      </c>
      <c r="AN6" s="45">
        <f t="shared" si="2"/>
        <v>397.72989999999999</v>
      </c>
      <c r="AO6" s="43">
        <v>798</v>
      </c>
      <c r="AP6" s="45">
        <v>45.366599999999998</v>
      </c>
    </row>
    <row r="7" spans="1:42" ht="17.25" x14ac:dyDescent="0.3">
      <c r="A7" s="42">
        <v>3</v>
      </c>
      <c r="B7" s="42" t="s">
        <v>28</v>
      </c>
      <c r="C7" s="43">
        <v>0</v>
      </c>
      <c r="D7" s="45">
        <v>0</v>
      </c>
      <c r="E7" s="43">
        <v>44</v>
      </c>
      <c r="F7" s="45">
        <v>0.46089999999999998</v>
      </c>
      <c r="G7" s="43">
        <v>44</v>
      </c>
      <c r="H7" s="45">
        <v>0.46089999999999998</v>
      </c>
      <c r="I7" s="43">
        <v>0</v>
      </c>
      <c r="J7" s="45">
        <v>0</v>
      </c>
      <c r="K7" s="43">
        <v>67</v>
      </c>
      <c r="L7" s="45">
        <v>0.66169999999999995</v>
      </c>
      <c r="M7" s="43">
        <f t="shared" si="0"/>
        <v>111</v>
      </c>
      <c r="N7" s="45">
        <f t="shared" si="0"/>
        <v>1.1225999999999998</v>
      </c>
      <c r="O7" s="43">
        <v>89</v>
      </c>
      <c r="P7" s="45">
        <v>7.3121999999999998</v>
      </c>
      <c r="Q7" s="43">
        <v>13</v>
      </c>
      <c r="R7" s="45">
        <v>3.0655000000000001</v>
      </c>
      <c r="S7" s="43">
        <v>0</v>
      </c>
      <c r="T7" s="45">
        <v>0</v>
      </c>
      <c r="U7" s="43">
        <v>0</v>
      </c>
      <c r="V7" s="45">
        <v>0</v>
      </c>
      <c r="W7" s="43">
        <v>0</v>
      </c>
      <c r="X7" s="45">
        <v>0</v>
      </c>
      <c r="Y7" s="43">
        <f t="shared" si="1"/>
        <v>102</v>
      </c>
      <c r="Z7" s="43">
        <f t="shared" si="1"/>
        <v>10.377700000000001</v>
      </c>
      <c r="AA7" s="43">
        <v>0</v>
      </c>
      <c r="AB7" s="45">
        <v>0</v>
      </c>
      <c r="AC7" s="43">
        <v>0</v>
      </c>
      <c r="AD7" s="45">
        <v>0</v>
      </c>
      <c r="AE7" s="43">
        <v>0</v>
      </c>
      <c r="AF7" s="45">
        <v>0</v>
      </c>
      <c r="AG7" s="43">
        <v>0</v>
      </c>
      <c r="AH7" s="45">
        <v>0</v>
      </c>
      <c r="AI7" s="43">
        <v>0</v>
      </c>
      <c r="AJ7" s="45">
        <v>0</v>
      </c>
      <c r="AK7" s="43">
        <v>1861</v>
      </c>
      <c r="AL7" s="45">
        <v>10.365500000000001</v>
      </c>
      <c r="AM7" s="43">
        <f t="shared" si="2"/>
        <v>2074</v>
      </c>
      <c r="AN7" s="45">
        <f t="shared" si="2"/>
        <v>21.8658</v>
      </c>
      <c r="AO7" s="43">
        <v>1550</v>
      </c>
      <c r="AP7" s="45">
        <v>8.5810999999999993</v>
      </c>
    </row>
    <row r="8" spans="1:42" ht="17.25" x14ac:dyDescent="0.3">
      <c r="A8" s="42">
        <v>4</v>
      </c>
      <c r="B8" s="42" t="s">
        <v>2</v>
      </c>
      <c r="C8" s="43">
        <v>4524</v>
      </c>
      <c r="D8" s="45">
        <v>101.97069999999999</v>
      </c>
      <c r="E8" s="43">
        <v>663</v>
      </c>
      <c r="F8" s="45">
        <v>14.608599999999999</v>
      </c>
      <c r="G8" s="43">
        <v>633</v>
      </c>
      <c r="H8" s="45">
        <v>13.3559</v>
      </c>
      <c r="I8" s="43">
        <v>5</v>
      </c>
      <c r="J8" s="45">
        <v>0.73429999999999995</v>
      </c>
      <c r="K8" s="43">
        <v>4</v>
      </c>
      <c r="L8" s="45">
        <v>0.55920000000000003</v>
      </c>
      <c r="M8" s="43">
        <f t="shared" si="0"/>
        <v>5196</v>
      </c>
      <c r="N8" s="45">
        <f t="shared" si="0"/>
        <v>117.8728</v>
      </c>
      <c r="O8" s="43">
        <v>497</v>
      </c>
      <c r="P8" s="45">
        <v>68.267899999999997</v>
      </c>
      <c r="Q8" s="43">
        <v>30</v>
      </c>
      <c r="R8" s="45">
        <v>55.969299999999997</v>
      </c>
      <c r="S8" s="43">
        <v>0</v>
      </c>
      <c r="T8" s="45">
        <v>0</v>
      </c>
      <c r="U8" s="43">
        <v>0</v>
      </c>
      <c r="V8" s="45">
        <v>0</v>
      </c>
      <c r="W8" s="43">
        <v>0</v>
      </c>
      <c r="X8" s="45">
        <v>0</v>
      </c>
      <c r="Y8" s="43">
        <f t="shared" si="1"/>
        <v>527</v>
      </c>
      <c r="Z8" s="43">
        <f t="shared" si="1"/>
        <v>124.2372</v>
      </c>
      <c r="AA8" s="43">
        <v>4</v>
      </c>
      <c r="AB8" s="45">
        <v>0.63639999999999997</v>
      </c>
      <c r="AC8" s="43">
        <v>73</v>
      </c>
      <c r="AD8" s="45">
        <v>1.2124999999999999</v>
      </c>
      <c r="AE8" s="43">
        <v>4</v>
      </c>
      <c r="AF8" s="45">
        <v>0.60209999999999997</v>
      </c>
      <c r="AG8" s="43">
        <v>0</v>
      </c>
      <c r="AH8" s="45">
        <v>0</v>
      </c>
      <c r="AI8" s="43">
        <v>6</v>
      </c>
      <c r="AJ8" s="45">
        <v>0.10050000000000001</v>
      </c>
      <c r="AK8" s="43">
        <v>0</v>
      </c>
      <c r="AL8" s="45">
        <v>0</v>
      </c>
      <c r="AM8" s="43">
        <f t="shared" si="2"/>
        <v>5810</v>
      </c>
      <c r="AN8" s="45">
        <f t="shared" si="2"/>
        <v>244.66150000000005</v>
      </c>
      <c r="AO8" s="43">
        <v>3373</v>
      </c>
      <c r="AP8" s="45">
        <v>69.019000000000005</v>
      </c>
    </row>
    <row r="9" spans="1:42" ht="17.25" x14ac:dyDescent="0.3">
      <c r="A9" s="42">
        <v>5</v>
      </c>
      <c r="B9" s="42" t="s">
        <v>3</v>
      </c>
      <c r="C9" s="43">
        <v>80</v>
      </c>
      <c r="D9" s="45">
        <v>1.2744</v>
      </c>
      <c r="E9" s="43">
        <v>9347</v>
      </c>
      <c r="F9" s="45">
        <v>227.59700000000001</v>
      </c>
      <c r="G9" s="43">
        <v>2700</v>
      </c>
      <c r="H9" s="45">
        <v>61.072000000000003</v>
      </c>
      <c r="I9" s="43">
        <v>0</v>
      </c>
      <c r="J9" s="45">
        <v>0</v>
      </c>
      <c r="K9" s="43">
        <v>59</v>
      </c>
      <c r="L9" s="45">
        <v>6.0552000000000001</v>
      </c>
      <c r="M9" s="43">
        <f t="shared" si="0"/>
        <v>9486</v>
      </c>
      <c r="N9" s="45">
        <f t="shared" si="0"/>
        <v>234.92660000000001</v>
      </c>
      <c r="O9" s="43">
        <v>464</v>
      </c>
      <c r="P9" s="45">
        <v>48.076500000000003</v>
      </c>
      <c r="Q9" s="43">
        <v>41</v>
      </c>
      <c r="R9" s="45">
        <v>139.55549999999999</v>
      </c>
      <c r="S9" s="43">
        <v>5</v>
      </c>
      <c r="T9" s="45">
        <v>10.350199999999999</v>
      </c>
      <c r="U9" s="43">
        <v>0</v>
      </c>
      <c r="V9" s="45">
        <v>0</v>
      </c>
      <c r="W9" s="43">
        <v>0</v>
      </c>
      <c r="X9" s="45">
        <v>0</v>
      </c>
      <c r="Y9" s="43">
        <f t="shared" si="1"/>
        <v>510</v>
      </c>
      <c r="Z9" s="43">
        <f t="shared" si="1"/>
        <v>197.98220000000001</v>
      </c>
      <c r="AA9" s="43">
        <v>6</v>
      </c>
      <c r="AB9" s="45">
        <v>0.60780000000000001</v>
      </c>
      <c r="AC9" s="43">
        <v>81</v>
      </c>
      <c r="AD9" s="45">
        <v>1.7624</v>
      </c>
      <c r="AE9" s="43">
        <v>46</v>
      </c>
      <c r="AF9" s="45">
        <v>4.2816000000000001</v>
      </c>
      <c r="AG9" s="43">
        <v>0</v>
      </c>
      <c r="AH9" s="45">
        <v>0</v>
      </c>
      <c r="AI9" s="43">
        <v>0</v>
      </c>
      <c r="AJ9" s="45">
        <v>0</v>
      </c>
      <c r="AK9" s="43">
        <v>0</v>
      </c>
      <c r="AL9" s="45">
        <v>0</v>
      </c>
      <c r="AM9" s="43">
        <f t="shared" si="2"/>
        <v>10129</v>
      </c>
      <c r="AN9" s="45">
        <f t="shared" si="2"/>
        <v>439.56060000000008</v>
      </c>
      <c r="AO9" s="43">
        <v>9282</v>
      </c>
      <c r="AP9" s="45">
        <v>219.39580000000001</v>
      </c>
    </row>
    <row r="10" spans="1:42" ht="17.25" x14ac:dyDescent="0.3">
      <c r="A10" s="42">
        <v>6</v>
      </c>
      <c r="B10" s="42" t="s">
        <v>4</v>
      </c>
      <c r="C10" s="43">
        <v>9</v>
      </c>
      <c r="D10" s="45">
        <v>0.1883</v>
      </c>
      <c r="E10" s="43">
        <v>813</v>
      </c>
      <c r="F10" s="45">
        <v>27.727799999999998</v>
      </c>
      <c r="G10" s="43">
        <v>4</v>
      </c>
      <c r="H10" s="45">
        <v>5.3999999999999999E-2</v>
      </c>
      <c r="I10" s="43">
        <v>46</v>
      </c>
      <c r="J10" s="45">
        <v>1.7435</v>
      </c>
      <c r="K10" s="43">
        <v>224</v>
      </c>
      <c r="L10" s="45">
        <v>6.8540999999999999</v>
      </c>
      <c r="M10" s="43">
        <f t="shared" si="0"/>
        <v>1092</v>
      </c>
      <c r="N10" s="45">
        <f t="shared" si="0"/>
        <v>36.5137</v>
      </c>
      <c r="O10" s="43">
        <v>74</v>
      </c>
      <c r="P10" s="45">
        <v>18.292200000000001</v>
      </c>
      <c r="Q10" s="43">
        <v>5</v>
      </c>
      <c r="R10" s="45">
        <v>2.4967999999999999</v>
      </c>
      <c r="S10" s="43">
        <v>1</v>
      </c>
      <c r="T10" s="45">
        <v>2.8299999999999999E-2</v>
      </c>
      <c r="U10" s="43">
        <v>0</v>
      </c>
      <c r="V10" s="45">
        <v>0</v>
      </c>
      <c r="W10" s="43">
        <v>0</v>
      </c>
      <c r="X10" s="45">
        <v>0</v>
      </c>
      <c r="Y10" s="43">
        <f t="shared" si="1"/>
        <v>80</v>
      </c>
      <c r="Z10" s="43">
        <f t="shared" si="1"/>
        <v>20.817300000000003</v>
      </c>
      <c r="AA10" s="43">
        <v>4</v>
      </c>
      <c r="AB10" s="45">
        <v>0.34970000000000001</v>
      </c>
      <c r="AC10" s="43">
        <v>50</v>
      </c>
      <c r="AD10" s="45">
        <v>0.89770000000000005</v>
      </c>
      <c r="AE10" s="43">
        <v>9</v>
      </c>
      <c r="AF10" s="45">
        <v>1.0749</v>
      </c>
      <c r="AG10" s="43">
        <v>0</v>
      </c>
      <c r="AH10" s="45">
        <v>0</v>
      </c>
      <c r="AI10" s="43">
        <v>0</v>
      </c>
      <c r="AJ10" s="45">
        <v>0</v>
      </c>
      <c r="AK10" s="43">
        <v>1022</v>
      </c>
      <c r="AL10" s="45">
        <v>26.218800000000002</v>
      </c>
      <c r="AM10" s="43">
        <f t="shared" si="2"/>
        <v>2257</v>
      </c>
      <c r="AN10" s="45">
        <f t="shared" si="2"/>
        <v>85.872100000000003</v>
      </c>
      <c r="AO10" s="43">
        <v>1242</v>
      </c>
      <c r="AP10" s="45">
        <v>36.6813</v>
      </c>
    </row>
    <row r="11" spans="1:42" ht="17.25" x14ac:dyDescent="0.3">
      <c r="A11" s="42">
        <v>7</v>
      </c>
      <c r="B11" s="42" t="s">
        <v>5</v>
      </c>
      <c r="C11" s="43">
        <v>17901</v>
      </c>
      <c r="D11" s="45">
        <v>416.1354</v>
      </c>
      <c r="E11" s="43">
        <v>66</v>
      </c>
      <c r="F11" s="45">
        <v>2.8311000000000002</v>
      </c>
      <c r="G11" s="43">
        <v>50</v>
      </c>
      <c r="H11" s="45">
        <v>0.5181</v>
      </c>
      <c r="I11" s="43">
        <v>0</v>
      </c>
      <c r="J11" s="45">
        <v>0</v>
      </c>
      <c r="K11" s="43">
        <v>49</v>
      </c>
      <c r="L11" s="45">
        <v>1.5479000000000001</v>
      </c>
      <c r="M11" s="43">
        <f t="shared" si="0"/>
        <v>18016</v>
      </c>
      <c r="N11" s="45">
        <f t="shared" si="0"/>
        <v>420.51440000000002</v>
      </c>
      <c r="O11" s="43">
        <v>730</v>
      </c>
      <c r="P11" s="45">
        <v>69.087199999999996</v>
      </c>
      <c r="Q11" s="43">
        <v>42</v>
      </c>
      <c r="R11" s="45">
        <v>45.084499999999998</v>
      </c>
      <c r="S11" s="43">
        <v>5</v>
      </c>
      <c r="T11" s="45">
        <v>6.5326000000000004</v>
      </c>
      <c r="U11" s="43">
        <v>0</v>
      </c>
      <c r="V11" s="45">
        <v>0</v>
      </c>
      <c r="W11" s="43">
        <v>0</v>
      </c>
      <c r="X11" s="45">
        <v>0</v>
      </c>
      <c r="Y11" s="43">
        <f t="shared" si="1"/>
        <v>777</v>
      </c>
      <c r="Z11" s="43">
        <f t="shared" si="1"/>
        <v>120.70429999999999</v>
      </c>
      <c r="AA11" s="43">
        <v>7</v>
      </c>
      <c r="AB11" s="45">
        <v>0.74509999999999998</v>
      </c>
      <c r="AC11" s="43">
        <v>165</v>
      </c>
      <c r="AD11" s="45">
        <v>2.4946999999999999</v>
      </c>
      <c r="AE11" s="43">
        <v>64</v>
      </c>
      <c r="AF11" s="45">
        <v>5.9019000000000004</v>
      </c>
      <c r="AG11" s="43">
        <v>0</v>
      </c>
      <c r="AH11" s="45">
        <v>0</v>
      </c>
      <c r="AI11" s="43">
        <v>39</v>
      </c>
      <c r="AJ11" s="45">
        <v>0.7077</v>
      </c>
      <c r="AK11" s="43">
        <v>0</v>
      </c>
      <c r="AL11" s="45">
        <v>0</v>
      </c>
      <c r="AM11" s="43">
        <f t="shared" si="2"/>
        <v>19068</v>
      </c>
      <c r="AN11" s="45">
        <f t="shared" si="2"/>
        <v>551.06809999999996</v>
      </c>
      <c r="AO11" s="43">
        <v>13232</v>
      </c>
      <c r="AP11" s="45">
        <v>316.58460000000002</v>
      </c>
    </row>
    <row r="12" spans="1:42" ht="17.25" x14ac:dyDescent="0.3">
      <c r="A12" s="42">
        <v>8</v>
      </c>
      <c r="B12" s="42" t="s">
        <v>6</v>
      </c>
      <c r="C12" s="43">
        <v>5</v>
      </c>
      <c r="D12" s="45">
        <v>0.1229</v>
      </c>
      <c r="E12" s="43">
        <v>3434</v>
      </c>
      <c r="F12" s="45">
        <v>69.141300000000001</v>
      </c>
      <c r="G12" s="43">
        <v>0</v>
      </c>
      <c r="H12" s="45">
        <v>0</v>
      </c>
      <c r="I12" s="43">
        <v>0</v>
      </c>
      <c r="J12" s="45">
        <v>0</v>
      </c>
      <c r="K12" s="43">
        <v>0</v>
      </c>
      <c r="L12" s="45">
        <v>0</v>
      </c>
      <c r="M12" s="43">
        <f t="shared" si="0"/>
        <v>3439</v>
      </c>
      <c r="N12" s="45">
        <f t="shared" si="0"/>
        <v>69.264200000000002</v>
      </c>
      <c r="O12" s="43">
        <v>33</v>
      </c>
      <c r="P12" s="45">
        <v>3.9744000000000002</v>
      </c>
      <c r="Q12" s="43">
        <v>4</v>
      </c>
      <c r="R12" s="45">
        <v>3.2393999999999998</v>
      </c>
      <c r="S12" s="43">
        <v>0</v>
      </c>
      <c r="T12" s="45">
        <v>0</v>
      </c>
      <c r="U12" s="43">
        <v>0</v>
      </c>
      <c r="V12" s="45">
        <v>0</v>
      </c>
      <c r="W12" s="43">
        <v>0</v>
      </c>
      <c r="X12" s="45">
        <v>0</v>
      </c>
      <c r="Y12" s="43">
        <f t="shared" si="1"/>
        <v>37</v>
      </c>
      <c r="Z12" s="43">
        <f t="shared" si="1"/>
        <v>7.2138</v>
      </c>
      <c r="AA12" s="43">
        <v>2</v>
      </c>
      <c r="AB12" s="45">
        <v>0.29289999999999999</v>
      </c>
      <c r="AC12" s="43">
        <v>38</v>
      </c>
      <c r="AD12" s="45">
        <v>0.81610000000000005</v>
      </c>
      <c r="AE12" s="43">
        <v>4</v>
      </c>
      <c r="AF12" s="45">
        <v>0.30309999999999998</v>
      </c>
      <c r="AG12" s="43">
        <v>0</v>
      </c>
      <c r="AH12" s="45">
        <v>0</v>
      </c>
      <c r="AI12" s="43">
        <v>0</v>
      </c>
      <c r="AJ12" s="45">
        <v>0</v>
      </c>
      <c r="AK12" s="43">
        <v>0</v>
      </c>
      <c r="AL12" s="45">
        <v>0</v>
      </c>
      <c r="AM12" s="43">
        <f t="shared" si="2"/>
        <v>3520</v>
      </c>
      <c r="AN12" s="45">
        <f t="shared" si="2"/>
        <v>77.890100000000018</v>
      </c>
      <c r="AO12" s="43">
        <v>2503</v>
      </c>
      <c r="AP12" s="45">
        <v>49.888100000000001</v>
      </c>
    </row>
    <row r="13" spans="1:42" ht="17.25" x14ac:dyDescent="0.3">
      <c r="A13" s="42">
        <v>9</v>
      </c>
      <c r="B13" s="42" t="s">
        <v>16</v>
      </c>
      <c r="C13" s="43">
        <v>5008</v>
      </c>
      <c r="D13" s="45">
        <v>55.418999999999997</v>
      </c>
      <c r="E13" s="43">
        <v>0</v>
      </c>
      <c r="F13" s="45">
        <v>0</v>
      </c>
      <c r="G13" s="43">
        <v>0</v>
      </c>
      <c r="H13" s="45">
        <v>0</v>
      </c>
      <c r="I13" s="43">
        <v>0</v>
      </c>
      <c r="J13" s="45">
        <v>0</v>
      </c>
      <c r="K13" s="43">
        <v>0</v>
      </c>
      <c r="L13" s="45">
        <v>0</v>
      </c>
      <c r="M13" s="43">
        <f t="shared" si="0"/>
        <v>5008</v>
      </c>
      <c r="N13" s="45">
        <f t="shared" si="0"/>
        <v>55.418999999999997</v>
      </c>
      <c r="O13" s="43">
        <v>32</v>
      </c>
      <c r="P13" s="45">
        <v>19.399699999999999</v>
      </c>
      <c r="Q13" s="43">
        <v>15</v>
      </c>
      <c r="R13" s="45">
        <v>11.0647</v>
      </c>
      <c r="S13" s="43">
        <v>0</v>
      </c>
      <c r="T13" s="45">
        <v>0</v>
      </c>
      <c r="U13" s="43">
        <v>0</v>
      </c>
      <c r="V13" s="45">
        <v>0</v>
      </c>
      <c r="W13" s="43">
        <v>0</v>
      </c>
      <c r="X13" s="45">
        <v>0</v>
      </c>
      <c r="Y13" s="43">
        <f t="shared" si="1"/>
        <v>47</v>
      </c>
      <c r="Z13" s="43">
        <f t="shared" si="1"/>
        <v>30.464399999999998</v>
      </c>
      <c r="AA13" s="43">
        <v>5</v>
      </c>
      <c r="AB13" s="45">
        <v>0.60060000000000002</v>
      </c>
      <c r="AC13" s="43">
        <v>0</v>
      </c>
      <c r="AD13" s="45">
        <v>0</v>
      </c>
      <c r="AE13" s="43">
        <v>4</v>
      </c>
      <c r="AF13" s="45">
        <v>0.39329999999999998</v>
      </c>
      <c r="AG13" s="43">
        <v>0</v>
      </c>
      <c r="AH13" s="45">
        <v>0</v>
      </c>
      <c r="AI13" s="43">
        <v>0</v>
      </c>
      <c r="AJ13" s="45">
        <v>0</v>
      </c>
      <c r="AK13" s="43">
        <v>0</v>
      </c>
      <c r="AL13" s="45">
        <v>0</v>
      </c>
      <c r="AM13" s="43">
        <f t="shared" si="2"/>
        <v>5064</v>
      </c>
      <c r="AN13" s="45">
        <f t="shared" si="2"/>
        <v>86.877299999999991</v>
      </c>
      <c r="AO13" s="43">
        <v>5313</v>
      </c>
      <c r="AP13" s="45">
        <v>58.698700000000002</v>
      </c>
    </row>
    <row r="14" spans="1:42" ht="17.25" x14ac:dyDescent="0.3">
      <c r="A14" s="42">
        <v>10</v>
      </c>
      <c r="B14" s="42" t="s">
        <v>29</v>
      </c>
      <c r="C14" s="43">
        <v>3</v>
      </c>
      <c r="D14" s="45">
        <v>0.1593</v>
      </c>
      <c r="E14" s="43">
        <v>1470</v>
      </c>
      <c r="F14" s="45">
        <v>56.7348</v>
      </c>
      <c r="G14" s="43">
        <v>1466</v>
      </c>
      <c r="H14" s="45">
        <v>57.072899999999997</v>
      </c>
      <c r="I14" s="43">
        <v>0</v>
      </c>
      <c r="J14" s="45">
        <v>0</v>
      </c>
      <c r="K14" s="43">
        <v>9</v>
      </c>
      <c r="L14" s="45">
        <v>0.43590000000000001</v>
      </c>
      <c r="M14" s="43">
        <f t="shared" si="0"/>
        <v>1482</v>
      </c>
      <c r="N14" s="45">
        <f t="shared" si="0"/>
        <v>57.33</v>
      </c>
      <c r="O14" s="43">
        <v>0</v>
      </c>
      <c r="P14" s="45">
        <v>0</v>
      </c>
      <c r="Q14" s="43">
        <v>0</v>
      </c>
      <c r="R14" s="45">
        <v>0</v>
      </c>
      <c r="S14" s="43">
        <v>0</v>
      </c>
      <c r="T14" s="45">
        <v>0</v>
      </c>
      <c r="U14" s="43">
        <v>0</v>
      </c>
      <c r="V14" s="45">
        <v>0</v>
      </c>
      <c r="W14" s="43">
        <v>0</v>
      </c>
      <c r="X14" s="45">
        <v>0</v>
      </c>
      <c r="Y14" s="43">
        <f t="shared" si="1"/>
        <v>0</v>
      </c>
      <c r="Z14" s="43">
        <f t="shared" si="1"/>
        <v>0</v>
      </c>
      <c r="AA14" s="43">
        <v>2</v>
      </c>
      <c r="AB14" s="45">
        <v>0.26879999999999998</v>
      </c>
      <c r="AC14" s="43">
        <v>0</v>
      </c>
      <c r="AD14" s="45">
        <v>0</v>
      </c>
      <c r="AE14" s="43">
        <v>0</v>
      </c>
      <c r="AF14" s="45">
        <v>0</v>
      </c>
      <c r="AG14" s="43">
        <v>0</v>
      </c>
      <c r="AH14" s="45">
        <v>0</v>
      </c>
      <c r="AI14" s="43">
        <v>0</v>
      </c>
      <c r="AJ14" s="45">
        <v>0</v>
      </c>
      <c r="AK14" s="43">
        <v>0</v>
      </c>
      <c r="AL14" s="45">
        <v>0</v>
      </c>
      <c r="AM14" s="43">
        <f t="shared" si="2"/>
        <v>1484</v>
      </c>
      <c r="AN14" s="45">
        <f t="shared" si="2"/>
        <v>57.598799999999997</v>
      </c>
      <c r="AO14" s="43">
        <v>342</v>
      </c>
      <c r="AP14" s="45">
        <v>10.7689</v>
      </c>
    </row>
    <row r="15" spans="1:42" ht="17.25" x14ac:dyDescent="0.3">
      <c r="A15" s="42">
        <v>11</v>
      </c>
      <c r="B15" s="42" t="s">
        <v>24</v>
      </c>
      <c r="C15" s="43">
        <v>947</v>
      </c>
      <c r="D15" s="45">
        <v>20.561599999999999</v>
      </c>
      <c r="E15" s="43">
        <v>0</v>
      </c>
      <c r="F15" s="45">
        <v>0</v>
      </c>
      <c r="G15" s="43">
        <v>0</v>
      </c>
      <c r="H15" s="45">
        <v>0</v>
      </c>
      <c r="I15" s="43">
        <v>0</v>
      </c>
      <c r="J15" s="45">
        <v>0</v>
      </c>
      <c r="K15" s="43">
        <v>1</v>
      </c>
      <c r="L15" s="45">
        <v>0.33</v>
      </c>
      <c r="M15" s="43">
        <f t="shared" si="0"/>
        <v>948</v>
      </c>
      <c r="N15" s="45">
        <f t="shared" si="0"/>
        <v>20.891599999999997</v>
      </c>
      <c r="O15" s="43">
        <v>13</v>
      </c>
      <c r="P15" s="45">
        <v>4.0171000000000001</v>
      </c>
      <c r="Q15" s="43">
        <v>53</v>
      </c>
      <c r="R15" s="45">
        <v>54.994999999999997</v>
      </c>
      <c r="S15" s="43">
        <v>4</v>
      </c>
      <c r="T15" s="45">
        <v>34.822400000000002</v>
      </c>
      <c r="U15" s="43">
        <v>0</v>
      </c>
      <c r="V15" s="45">
        <v>0</v>
      </c>
      <c r="W15" s="43">
        <v>0</v>
      </c>
      <c r="X15" s="45">
        <v>0</v>
      </c>
      <c r="Y15" s="43">
        <f t="shared" si="1"/>
        <v>70</v>
      </c>
      <c r="Z15" s="43">
        <f t="shared" si="1"/>
        <v>93.834499999999991</v>
      </c>
      <c r="AA15" s="43">
        <v>1</v>
      </c>
      <c r="AB15" s="45">
        <v>0.15240000000000001</v>
      </c>
      <c r="AC15" s="43">
        <v>0</v>
      </c>
      <c r="AD15" s="45">
        <v>0</v>
      </c>
      <c r="AE15" s="43">
        <v>0</v>
      </c>
      <c r="AF15" s="45">
        <v>0</v>
      </c>
      <c r="AG15" s="43">
        <v>0</v>
      </c>
      <c r="AH15" s="45">
        <v>0</v>
      </c>
      <c r="AI15" s="43">
        <v>0</v>
      </c>
      <c r="AJ15" s="45">
        <v>0</v>
      </c>
      <c r="AK15" s="43">
        <v>2</v>
      </c>
      <c r="AL15" s="45">
        <v>1.23E-2</v>
      </c>
      <c r="AM15" s="43">
        <f t="shared" si="2"/>
        <v>1021</v>
      </c>
      <c r="AN15" s="45">
        <f t="shared" si="2"/>
        <v>114.89079999999998</v>
      </c>
      <c r="AO15" s="43">
        <v>687</v>
      </c>
      <c r="AP15" s="45">
        <v>16.586300000000001</v>
      </c>
    </row>
    <row r="16" spans="1:42" ht="17.25" x14ac:dyDescent="0.3">
      <c r="A16" s="42">
        <v>12</v>
      </c>
      <c r="B16" s="42" t="s">
        <v>33</v>
      </c>
      <c r="C16" s="43">
        <v>0</v>
      </c>
      <c r="D16" s="45">
        <v>0</v>
      </c>
      <c r="E16" s="43">
        <v>15</v>
      </c>
      <c r="F16" s="45">
        <v>0</v>
      </c>
      <c r="G16" s="43">
        <v>0</v>
      </c>
      <c r="H16" s="45">
        <v>0</v>
      </c>
      <c r="I16" s="43">
        <v>0</v>
      </c>
      <c r="J16" s="45">
        <v>0</v>
      </c>
      <c r="K16" s="43">
        <v>0</v>
      </c>
      <c r="L16" s="45">
        <v>0</v>
      </c>
      <c r="M16" s="43">
        <f t="shared" si="0"/>
        <v>15</v>
      </c>
      <c r="N16" s="45">
        <f t="shared" si="0"/>
        <v>0</v>
      </c>
      <c r="O16" s="43">
        <v>6</v>
      </c>
      <c r="P16" s="45">
        <v>2.3729</v>
      </c>
      <c r="Q16" s="43">
        <v>0</v>
      </c>
      <c r="R16" s="45">
        <v>0</v>
      </c>
      <c r="S16" s="43">
        <v>0</v>
      </c>
      <c r="T16" s="45">
        <v>0</v>
      </c>
      <c r="U16" s="43">
        <v>0</v>
      </c>
      <c r="V16" s="45">
        <v>0</v>
      </c>
      <c r="W16" s="43">
        <v>0</v>
      </c>
      <c r="X16" s="45">
        <v>0</v>
      </c>
      <c r="Y16" s="43">
        <f t="shared" si="1"/>
        <v>6</v>
      </c>
      <c r="Z16" s="43">
        <f t="shared" si="1"/>
        <v>2.3729</v>
      </c>
      <c r="AA16" s="43">
        <v>0</v>
      </c>
      <c r="AB16" s="45">
        <v>0</v>
      </c>
      <c r="AC16" s="43">
        <v>0</v>
      </c>
      <c r="AD16" s="45">
        <v>0</v>
      </c>
      <c r="AE16" s="43">
        <v>182</v>
      </c>
      <c r="AF16" s="45">
        <v>1.3535999999999999</v>
      </c>
      <c r="AG16" s="43">
        <v>0</v>
      </c>
      <c r="AH16" s="45">
        <v>0</v>
      </c>
      <c r="AI16" s="43">
        <v>0</v>
      </c>
      <c r="AJ16" s="45">
        <v>0</v>
      </c>
      <c r="AK16" s="43">
        <v>0</v>
      </c>
      <c r="AL16" s="45">
        <v>0</v>
      </c>
      <c r="AM16" s="43">
        <f t="shared" si="2"/>
        <v>203</v>
      </c>
      <c r="AN16" s="45">
        <f t="shared" si="2"/>
        <v>3.7264999999999997</v>
      </c>
      <c r="AO16" s="43">
        <v>19</v>
      </c>
      <c r="AP16" s="45">
        <v>1E-4</v>
      </c>
    </row>
    <row r="17" spans="1:42" ht="17.25" x14ac:dyDescent="0.3">
      <c r="A17" s="42">
        <v>13</v>
      </c>
      <c r="B17" s="42" t="s">
        <v>34</v>
      </c>
      <c r="C17" s="43">
        <v>120</v>
      </c>
      <c r="D17" s="45">
        <v>5.7435999999999998</v>
      </c>
      <c r="E17" s="43">
        <v>0</v>
      </c>
      <c r="F17" s="45">
        <v>0</v>
      </c>
      <c r="G17" s="43">
        <v>0</v>
      </c>
      <c r="H17" s="45">
        <v>0</v>
      </c>
      <c r="I17" s="43">
        <v>0</v>
      </c>
      <c r="J17" s="45">
        <v>0</v>
      </c>
      <c r="K17" s="43">
        <v>96</v>
      </c>
      <c r="L17" s="45">
        <v>4.7774000000000001</v>
      </c>
      <c r="M17" s="43">
        <f t="shared" si="0"/>
        <v>216</v>
      </c>
      <c r="N17" s="45">
        <f t="shared" si="0"/>
        <v>10.521000000000001</v>
      </c>
      <c r="O17" s="43">
        <v>0</v>
      </c>
      <c r="P17" s="45">
        <v>0</v>
      </c>
      <c r="Q17" s="43">
        <v>6</v>
      </c>
      <c r="R17" s="45">
        <v>6.6409000000000002</v>
      </c>
      <c r="S17" s="43">
        <v>0</v>
      </c>
      <c r="T17" s="45">
        <v>0</v>
      </c>
      <c r="U17" s="43">
        <v>0</v>
      </c>
      <c r="V17" s="45">
        <v>0</v>
      </c>
      <c r="W17" s="43">
        <v>0</v>
      </c>
      <c r="X17" s="45">
        <v>0</v>
      </c>
      <c r="Y17" s="43">
        <f t="shared" si="1"/>
        <v>6</v>
      </c>
      <c r="Z17" s="43">
        <f t="shared" si="1"/>
        <v>6.6409000000000002</v>
      </c>
      <c r="AA17" s="43">
        <v>0</v>
      </c>
      <c r="AB17" s="45">
        <v>0</v>
      </c>
      <c r="AC17" s="43">
        <v>0</v>
      </c>
      <c r="AD17" s="45">
        <v>0</v>
      </c>
      <c r="AE17" s="43">
        <v>0</v>
      </c>
      <c r="AF17" s="45">
        <v>0</v>
      </c>
      <c r="AG17" s="43">
        <v>0</v>
      </c>
      <c r="AH17" s="45">
        <v>0</v>
      </c>
      <c r="AI17" s="43">
        <v>0</v>
      </c>
      <c r="AJ17" s="45">
        <v>0</v>
      </c>
      <c r="AK17" s="43">
        <v>0</v>
      </c>
      <c r="AL17" s="45">
        <v>0</v>
      </c>
      <c r="AM17" s="43">
        <f t="shared" si="2"/>
        <v>222</v>
      </c>
      <c r="AN17" s="45">
        <f t="shared" si="2"/>
        <v>17.161900000000003</v>
      </c>
      <c r="AO17" s="43">
        <v>194</v>
      </c>
      <c r="AP17" s="45">
        <v>5.8737000000000004</v>
      </c>
    </row>
    <row r="18" spans="1:42" ht="17.25" x14ac:dyDescent="0.3">
      <c r="A18" s="42">
        <v>14</v>
      </c>
      <c r="B18" s="42" t="s">
        <v>38</v>
      </c>
      <c r="C18" s="43">
        <v>0</v>
      </c>
      <c r="D18" s="45">
        <v>0</v>
      </c>
      <c r="E18" s="43">
        <v>455</v>
      </c>
      <c r="F18" s="45">
        <v>2.9007000000000001</v>
      </c>
      <c r="G18" s="43">
        <v>455</v>
      </c>
      <c r="H18" s="45">
        <v>2.9007000000000001</v>
      </c>
      <c r="I18" s="43">
        <v>0</v>
      </c>
      <c r="J18" s="45">
        <v>0</v>
      </c>
      <c r="K18" s="43">
        <v>0</v>
      </c>
      <c r="L18" s="45">
        <v>0</v>
      </c>
      <c r="M18" s="43">
        <f t="shared" si="0"/>
        <v>455</v>
      </c>
      <c r="N18" s="45">
        <f t="shared" si="0"/>
        <v>2.9007000000000001</v>
      </c>
      <c r="O18" s="43">
        <v>561</v>
      </c>
      <c r="P18" s="45">
        <v>48.073900000000002</v>
      </c>
      <c r="Q18" s="43">
        <v>35</v>
      </c>
      <c r="R18" s="45">
        <v>4.4358000000000004</v>
      </c>
      <c r="S18" s="43">
        <v>1</v>
      </c>
      <c r="T18" s="45">
        <v>0.21110000000000001</v>
      </c>
      <c r="U18" s="43">
        <v>0</v>
      </c>
      <c r="V18" s="45">
        <v>0</v>
      </c>
      <c r="W18" s="43">
        <v>0</v>
      </c>
      <c r="X18" s="45">
        <v>0</v>
      </c>
      <c r="Y18" s="43">
        <f t="shared" si="1"/>
        <v>597</v>
      </c>
      <c r="Z18" s="43">
        <f t="shared" si="1"/>
        <v>52.720800000000004</v>
      </c>
      <c r="AA18" s="43">
        <v>0</v>
      </c>
      <c r="AB18" s="45">
        <v>0</v>
      </c>
      <c r="AC18" s="43">
        <v>0</v>
      </c>
      <c r="AD18" s="45">
        <v>0</v>
      </c>
      <c r="AE18" s="43">
        <v>3</v>
      </c>
      <c r="AF18" s="45">
        <v>0.32900000000000001</v>
      </c>
      <c r="AG18" s="43">
        <v>0</v>
      </c>
      <c r="AH18" s="45">
        <v>0</v>
      </c>
      <c r="AI18" s="43">
        <v>0</v>
      </c>
      <c r="AJ18" s="45">
        <v>0</v>
      </c>
      <c r="AK18" s="43">
        <v>1891</v>
      </c>
      <c r="AL18" s="45">
        <v>12.1035</v>
      </c>
      <c r="AM18" s="43">
        <f t="shared" si="2"/>
        <v>2946</v>
      </c>
      <c r="AN18" s="45">
        <f t="shared" si="2"/>
        <v>68.054000000000002</v>
      </c>
      <c r="AO18" s="43">
        <v>2272</v>
      </c>
      <c r="AP18" s="45">
        <v>14.4832</v>
      </c>
    </row>
    <row r="19" spans="1:42" ht="17.25" x14ac:dyDescent="0.3">
      <c r="A19" s="42">
        <v>15</v>
      </c>
      <c r="B19" s="42" t="s">
        <v>44</v>
      </c>
      <c r="C19" s="43">
        <v>0</v>
      </c>
      <c r="D19" s="45">
        <v>0</v>
      </c>
      <c r="E19" s="43">
        <v>2838</v>
      </c>
      <c r="F19" s="45">
        <v>61.564799999999998</v>
      </c>
      <c r="G19" s="43">
        <v>2838</v>
      </c>
      <c r="H19" s="45">
        <v>61.564799999999998</v>
      </c>
      <c r="I19" s="43">
        <v>0</v>
      </c>
      <c r="J19" s="45">
        <v>0</v>
      </c>
      <c r="K19" s="43">
        <v>0</v>
      </c>
      <c r="L19" s="45">
        <v>0</v>
      </c>
      <c r="M19" s="43">
        <f t="shared" si="0"/>
        <v>2838</v>
      </c>
      <c r="N19" s="45">
        <f t="shared" si="0"/>
        <v>61.564799999999998</v>
      </c>
      <c r="O19" s="43">
        <v>954</v>
      </c>
      <c r="P19" s="45">
        <v>5.9913999999999996</v>
      </c>
      <c r="Q19" s="43">
        <v>0</v>
      </c>
      <c r="R19" s="45">
        <v>0</v>
      </c>
      <c r="S19" s="43">
        <v>0</v>
      </c>
      <c r="T19" s="45">
        <v>0</v>
      </c>
      <c r="U19" s="43">
        <v>0</v>
      </c>
      <c r="V19" s="45">
        <v>0</v>
      </c>
      <c r="W19" s="43">
        <v>0</v>
      </c>
      <c r="X19" s="45">
        <v>0</v>
      </c>
      <c r="Y19" s="43">
        <f t="shared" si="1"/>
        <v>954</v>
      </c>
      <c r="Z19" s="43">
        <f t="shared" si="1"/>
        <v>5.9913999999999996</v>
      </c>
      <c r="AA19" s="43">
        <v>0</v>
      </c>
      <c r="AB19" s="45">
        <v>0</v>
      </c>
      <c r="AC19" s="43">
        <v>0</v>
      </c>
      <c r="AD19" s="45">
        <v>0</v>
      </c>
      <c r="AE19" s="43">
        <v>12</v>
      </c>
      <c r="AF19" s="45">
        <v>2.3780999999999999</v>
      </c>
      <c r="AG19" s="43">
        <v>0</v>
      </c>
      <c r="AH19" s="45">
        <v>0</v>
      </c>
      <c r="AI19" s="43">
        <v>0</v>
      </c>
      <c r="AJ19" s="45">
        <v>0</v>
      </c>
      <c r="AK19" s="43">
        <v>2375</v>
      </c>
      <c r="AL19" s="45">
        <v>13.6417</v>
      </c>
      <c r="AM19" s="43">
        <f t="shared" si="2"/>
        <v>6179</v>
      </c>
      <c r="AN19" s="45">
        <f t="shared" si="2"/>
        <v>83.576000000000008</v>
      </c>
      <c r="AO19" s="43">
        <v>3775</v>
      </c>
      <c r="AP19" s="45">
        <v>22.610399999999998</v>
      </c>
    </row>
    <row r="20" spans="1:42" ht="17.25" x14ac:dyDescent="0.3">
      <c r="A20" s="42">
        <v>16</v>
      </c>
      <c r="B20" s="42" t="s">
        <v>17</v>
      </c>
      <c r="C20" s="43">
        <v>2970</v>
      </c>
      <c r="D20" s="45">
        <v>90.166499999999999</v>
      </c>
      <c r="E20" s="43">
        <v>10</v>
      </c>
      <c r="F20" s="45">
        <v>0.69750000000000001</v>
      </c>
      <c r="G20" s="43">
        <v>0</v>
      </c>
      <c r="H20" s="45">
        <v>0</v>
      </c>
      <c r="I20" s="43">
        <v>0</v>
      </c>
      <c r="J20" s="45">
        <v>0</v>
      </c>
      <c r="K20" s="43">
        <v>5</v>
      </c>
      <c r="L20" s="45">
        <v>7.2599999999999998E-2</v>
      </c>
      <c r="M20" s="43">
        <f t="shared" si="0"/>
        <v>2985</v>
      </c>
      <c r="N20" s="45">
        <f t="shared" si="0"/>
        <v>90.936599999999999</v>
      </c>
      <c r="O20" s="43">
        <v>81</v>
      </c>
      <c r="P20" s="45">
        <v>39.110199999999999</v>
      </c>
      <c r="Q20" s="43">
        <v>31</v>
      </c>
      <c r="R20" s="45">
        <v>56.784799999999997</v>
      </c>
      <c r="S20" s="43">
        <v>6</v>
      </c>
      <c r="T20" s="45">
        <v>16.679500000000001</v>
      </c>
      <c r="U20" s="43">
        <v>0</v>
      </c>
      <c r="V20" s="45">
        <v>0</v>
      </c>
      <c r="W20" s="43">
        <v>0</v>
      </c>
      <c r="X20" s="45">
        <v>0</v>
      </c>
      <c r="Y20" s="43">
        <f t="shared" si="1"/>
        <v>118</v>
      </c>
      <c r="Z20" s="43">
        <f t="shared" si="1"/>
        <v>112.5745</v>
      </c>
      <c r="AA20" s="43">
        <v>4</v>
      </c>
      <c r="AB20" s="45">
        <v>0.505</v>
      </c>
      <c r="AC20" s="43">
        <v>5</v>
      </c>
      <c r="AD20" s="45">
        <v>7.7700000000000005E-2</v>
      </c>
      <c r="AE20" s="43">
        <v>6</v>
      </c>
      <c r="AF20" s="45">
        <v>0.94569999999999999</v>
      </c>
      <c r="AG20" s="43">
        <v>0</v>
      </c>
      <c r="AH20" s="45">
        <v>0</v>
      </c>
      <c r="AI20" s="43">
        <v>0</v>
      </c>
      <c r="AJ20" s="45">
        <v>0</v>
      </c>
      <c r="AK20" s="43">
        <v>0</v>
      </c>
      <c r="AL20" s="45">
        <v>0</v>
      </c>
      <c r="AM20" s="43">
        <f t="shared" si="2"/>
        <v>3118</v>
      </c>
      <c r="AN20" s="45">
        <f t="shared" si="2"/>
        <v>205.03949999999998</v>
      </c>
      <c r="AO20" s="43">
        <v>1182</v>
      </c>
      <c r="AP20" s="45">
        <v>35.204999999999998</v>
      </c>
    </row>
    <row r="21" spans="1:42" ht="17.25" x14ac:dyDescent="0.3">
      <c r="A21" s="42">
        <v>17</v>
      </c>
      <c r="B21" s="42" t="s">
        <v>18</v>
      </c>
      <c r="C21" s="43">
        <v>22</v>
      </c>
      <c r="D21" s="45">
        <v>5.7847</v>
      </c>
      <c r="E21" s="43">
        <v>396</v>
      </c>
      <c r="F21" s="45">
        <v>29.959499999999998</v>
      </c>
      <c r="G21" s="43">
        <v>25</v>
      </c>
      <c r="H21" s="45">
        <v>8.7175999999999991</v>
      </c>
      <c r="I21" s="43">
        <v>1</v>
      </c>
      <c r="J21" s="45">
        <v>0.374</v>
      </c>
      <c r="K21" s="43">
        <v>12</v>
      </c>
      <c r="L21" s="45">
        <v>9.5901999999999994</v>
      </c>
      <c r="M21" s="43">
        <f t="shared" si="0"/>
        <v>431</v>
      </c>
      <c r="N21" s="45">
        <f t="shared" si="0"/>
        <v>45.708399999999997</v>
      </c>
      <c r="O21" s="43">
        <v>206</v>
      </c>
      <c r="P21" s="45">
        <v>62.898800000000001</v>
      </c>
      <c r="Q21" s="43">
        <v>75</v>
      </c>
      <c r="R21" s="45">
        <v>81.231700000000004</v>
      </c>
      <c r="S21" s="43">
        <v>25</v>
      </c>
      <c r="T21" s="45">
        <v>208.31870000000001</v>
      </c>
      <c r="U21" s="43">
        <v>0</v>
      </c>
      <c r="V21" s="45">
        <v>0</v>
      </c>
      <c r="W21" s="43">
        <v>0</v>
      </c>
      <c r="X21" s="45">
        <v>0</v>
      </c>
      <c r="Y21" s="43">
        <f t="shared" si="1"/>
        <v>306</v>
      </c>
      <c r="Z21" s="43">
        <f t="shared" si="1"/>
        <v>352.44920000000002</v>
      </c>
      <c r="AA21" s="43">
        <v>8</v>
      </c>
      <c r="AB21" s="45">
        <v>1.1636</v>
      </c>
      <c r="AC21" s="43">
        <v>2</v>
      </c>
      <c r="AD21" s="45">
        <v>2.01E-2</v>
      </c>
      <c r="AE21" s="43">
        <v>226</v>
      </c>
      <c r="AF21" s="45">
        <v>8.8458000000000006</v>
      </c>
      <c r="AG21" s="43">
        <v>0</v>
      </c>
      <c r="AH21" s="45">
        <v>0</v>
      </c>
      <c r="AI21" s="43">
        <v>0</v>
      </c>
      <c r="AJ21" s="45">
        <v>0</v>
      </c>
      <c r="AK21" s="43">
        <v>8</v>
      </c>
      <c r="AL21" s="45">
        <v>4.2999999999999997E-2</v>
      </c>
      <c r="AM21" s="43">
        <f t="shared" si="2"/>
        <v>981</v>
      </c>
      <c r="AN21" s="45">
        <f t="shared" si="2"/>
        <v>408.23009999999999</v>
      </c>
      <c r="AO21" s="43">
        <v>498</v>
      </c>
      <c r="AP21" s="45">
        <v>28.904900000000001</v>
      </c>
    </row>
    <row r="22" spans="1:42" ht="17.25" x14ac:dyDescent="0.3">
      <c r="A22" s="42">
        <v>18</v>
      </c>
      <c r="B22" s="42" t="s">
        <v>19</v>
      </c>
      <c r="C22" s="43">
        <v>7</v>
      </c>
      <c r="D22" s="45">
        <v>0.2006</v>
      </c>
      <c r="E22" s="43">
        <v>591</v>
      </c>
      <c r="F22" s="45">
        <v>28.5839</v>
      </c>
      <c r="G22" s="43">
        <v>478</v>
      </c>
      <c r="H22" s="45">
        <v>22.818000000000001</v>
      </c>
      <c r="I22" s="43">
        <v>0</v>
      </c>
      <c r="J22" s="45">
        <v>0</v>
      </c>
      <c r="K22" s="43">
        <v>7</v>
      </c>
      <c r="L22" s="45">
        <v>13.4618</v>
      </c>
      <c r="M22" s="43">
        <f t="shared" si="0"/>
        <v>605</v>
      </c>
      <c r="N22" s="45">
        <f t="shared" si="0"/>
        <v>42.246300000000005</v>
      </c>
      <c r="O22" s="43">
        <v>144</v>
      </c>
      <c r="P22" s="45">
        <v>64.451099999999997</v>
      </c>
      <c r="Q22" s="43">
        <v>41</v>
      </c>
      <c r="R22" s="45">
        <v>56.844700000000003</v>
      </c>
      <c r="S22" s="43">
        <v>37</v>
      </c>
      <c r="T22" s="45">
        <v>61.782899999999998</v>
      </c>
      <c r="U22" s="43">
        <v>0</v>
      </c>
      <c r="V22" s="45">
        <v>0</v>
      </c>
      <c r="W22" s="43">
        <v>0</v>
      </c>
      <c r="X22" s="45">
        <v>0</v>
      </c>
      <c r="Y22" s="43">
        <f t="shared" si="1"/>
        <v>222</v>
      </c>
      <c r="Z22" s="43">
        <f t="shared" si="1"/>
        <v>183.0787</v>
      </c>
      <c r="AA22" s="43">
        <v>6</v>
      </c>
      <c r="AB22" s="45">
        <v>0.93579999999999997</v>
      </c>
      <c r="AC22" s="43">
        <v>2</v>
      </c>
      <c r="AD22" s="45">
        <v>0.65180000000000005</v>
      </c>
      <c r="AE22" s="43">
        <v>4</v>
      </c>
      <c r="AF22" s="45">
        <v>0.34449999999999997</v>
      </c>
      <c r="AG22" s="43">
        <v>0</v>
      </c>
      <c r="AH22" s="45">
        <v>0</v>
      </c>
      <c r="AI22" s="43">
        <v>0</v>
      </c>
      <c r="AJ22" s="45">
        <v>0</v>
      </c>
      <c r="AK22" s="43">
        <v>0</v>
      </c>
      <c r="AL22" s="45">
        <v>0</v>
      </c>
      <c r="AM22" s="43">
        <f t="shared" si="2"/>
        <v>839</v>
      </c>
      <c r="AN22" s="45">
        <f t="shared" si="2"/>
        <v>227.25710000000001</v>
      </c>
      <c r="AO22" s="43">
        <v>355</v>
      </c>
      <c r="AP22" s="45">
        <v>15.378500000000001</v>
      </c>
    </row>
    <row r="23" spans="1:42" ht="17.25" x14ac:dyDescent="0.3">
      <c r="A23" s="42">
        <v>19</v>
      </c>
      <c r="B23" s="42" t="s">
        <v>20</v>
      </c>
      <c r="C23" s="43">
        <v>84</v>
      </c>
      <c r="D23" s="45">
        <v>3.4967000000000001</v>
      </c>
      <c r="E23" s="43">
        <v>655</v>
      </c>
      <c r="F23" s="45">
        <v>26.168500000000002</v>
      </c>
      <c r="G23" s="43">
        <v>62</v>
      </c>
      <c r="H23" s="45">
        <v>2.4394</v>
      </c>
      <c r="I23" s="43">
        <v>0</v>
      </c>
      <c r="J23" s="45">
        <v>0</v>
      </c>
      <c r="K23" s="43">
        <v>7</v>
      </c>
      <c r="L23" s="45">
        <v>1.3732</v>
      </c>
      <c r="M23" s="43">
        <f t="shared" si="0"/>
        <v>746</v>
      </c>
      <c r="N23" s="45">
        <f t="shared" si="0"/>
        <v>31.038400000000003</v>
      </c>
      <c r="O23" s="43">
        <v>30</v>
      </c>
      <c r="P23" s="45">
        <v>3.4992999999999999</v>
      </c>
      <c r="Q23" s="43">
        <v>5</v>
      </c>
      <c r="R23" s="45">
        <v>4.6043000000000003</v>
      </c>
      <c r="S23" s="43">
        <v>0</v>
      </c>
      <c r="T23" s="45">
        <v>0</v>
      </c>
      <c r="U23" s="43">
        <v>0</v>
      </c>
      <c r="V23" s="45">
        <v>0</v>
      </c>
      <c r="W23" s="43">
        <v>0</v>
      </c>
      <c r="X23" s="45">
        <v>0</v>
      </c>
      <c r="Y23" s="43">
        <f t="shared" si="1"/>
        <v>35</v>
      </c>
      <c r="Z23" s="43">
        <f t="shared" si="1"/>
        <v>8.1036000000000001</v>
      </c>
      <c r="AA23" s="43">
        <v>1</v>
      </c>
      <c r="AB23" s="45">
        <v>0.1186</v>
      </c>
      <c r="AC23" s="43">
        <v>2</v>
      </c>
      <c r="AD23" s="45">
        <v>2.76E-2</v>
      </c>
      <c r="AE23" s="43">
        <v>0</v>
      </c>
      <c r="AF23" s="45">
        <v>0</v>
      </c>
      <c r="AG23" s="43">
        <v>6</v>
      </c>
      <c r="AH23" s="45">
        <v>0.37740000000000001</v>
      </c>
      <c r="AI23" s="43">
        <v>0</v>
      </c>
      <c r="AJ23" s="45">
        <v>0</v>
      </c>
      <c r="AK23" s="43">
        <v>0</v>
      </c>
      <c r="AL23" s="45">
        <v>0</v>
      </c>
      <c r="AM23" s="43">
        <f t="shared" si="2"/>
        <v>790</v>
      </c>
      <c r="AN23" s="45">
        <f t="shared" si="2"/>
        <v>39.665600000000005</v>
      </c>
      <c r="AO23" s="43">
        <v>839</v>
      </c>
      <c r="AP23" s="45">
        <v>32.943100000000001</v>
      </c>
    </row>
    <row r="24" spans="1:42" ht="17.25" x14ac:dyDescent="0.3">
      <c r="A24" s="42">
        <v>20</v>
      </c>
      <c r="B24" s="42" t="s">
        <v>21</v>
      </c>
      <c r="C24" s="43">
        <v>385</v>
      </c>
      <c r="D24" s="45">
        <v>31.199100000000001</v>
      </c>
      <c r="E24" s="43">
        <v>5284</v>
      </c>
      <c r="F24" s="45">
        <v>46.170999999999999</v>
      </c>
      <c r="G24" s="43">
        <v>5187</v>
      </c>
      <c r="H24" s="45">
        <v>43.292900000000003</v>
      </c>
      <c r="I24" s="43">
        <v>0</v>
      </c>
      <c r="J24" s="45">
        <v>0</v>
      </c>
      <c r="K24" s="43">
        <v>0</v>
      </c>
      <c r="L24" s="45">
        <v>0</v>
      </c>
      <c r="M24" s="43">
        <f t="shared" si="0"/>
        <v>5669</v>
      </c>
      <c r="N24" s="45">
        <f t="shared" si="0"/>
        <v>77.370100000000008</v>
      </c>
      <c r="O24" s="43">
        <v>356</v>
      </c>
      <c r="P24" s="45">
        <v>64.303799999999995</v>
      </c>
      <c r="Q24" s="43">
        <v>111</v>
      </c>
      <c r="R24" s="45">
        <v>62.249699999999997</v>
      </c>
      <c r="S24" s="43">
        <v>21</v>
      </c>
      <c r="T24" s="45">
        <v>3.7475000000000001</v>
      </c>
      <c r="U24" s="43">
        <v>0</v>
      </c>
      <c r="V24" s="45">
        <v>0</v>
      </c>
      <c r="W24" s="43">
        <v>0</v>
      </c>
      <c r="X24" s="45">
        <v>0</v>
      </c>
      <c r="Y24" s="43">
        <f t="shared" si="1"/>
        <v>488</v>
      </c>
      <c r="Z24" s="43">
        <f t="shared" si="1"/>
        <v>130.30099999999999</v>
      </c>
      <c r="AA24" s="43">
        <v>1</v>
      </c>
      <c r="AB24" s="45">
        <v>0.1137</v>
      </c>
      <c r="AC24" s="43">
        <v>0</v>
      </c>
      <c r="AD24" s="45">
        <v>0</v>
      </c>
      <c r="AE24" s="43">
        <v>58</v>
      </c>
      <c r="AF24" s="45">
        <v>0.95589999999999997</v>
      </c>
      <c r="AG24" s="43">
        <v>34</v>
      </c>
      <c r="AH24" s="45">
        <v>0.13919999999999999</v>
      </c>
      <c r="AI24" s="43">
        <v>0</v>
      </c>
      <c r="AJ24" s="45">
        <v>0</v>
      </c>
      <c r="AK24" s="43">
        <v>0</v>
      </c>
      <c r="AL24" s="45">
        <v>0</v>
      </c>
      <c r="AM24" s="43">
        <f t="shared" si="2"/>
        <v>6250</v>
      </c>
      <c r="AN24" s="45">
        <f t="shared" si="2"/>
        <v>208.87989999999999</v>
      </c>
      <c r="AO24" s="43">
        <v>6051</v>
      </c>
      <c r="AP24" s="45">
        <v>46.045200000000001</v>
      </c>
    </row>
    <row r="25" spans="1:42" ht="17.25" x14ac:dyDescent="0.3">
      <c r="A25" s="42">
        <v>21</v>
      </c>
      <c r="B25" s="42" t="s">
        <v>48</v>
      </c>
      <c r="C25" s="43">
        <v>0</v>
      </c>
      <c r="D25" s="45">
        <v>0</v>
      </c>
      <c r="E25" s="43">
        <v>0</v>
      </c>
      <c r="F25" s="45">
        <v>0</v>
      </c>
      <c r="G25" s="43">
        <v>0</v>
      </c>
      <c r="H25" s="45">
        <v>0</v>
      </c>
      <c r="I25" s="43">
        <v>0</v>
      </c>
      <c r="J25" s="45">
        <v>0</v>
      </c>
      <c r="K25" s="43">
        <v>0</v>
      </c>
      <c r="L25" s="45">
        <v>0</v>
      </c>
      <c r="M25" s="43">
        <f t="shared" si="0"/>
        <v>0</v>
      </c>
      <c r="N25" s="45">
        <f t="shared" si="0"/>
        <v>0</v>
      </c>
      <c r="O25" s="43">
        <v>0</v>
      </c>
      <c r="P25" s="45">
        <v>0</v>
      </c>
      <c r="Q25" s="43">
        <v>0</v>
      </c>
      <c r="R25" s="45">
        <v>0</v>
      </c>
      <c r="S25" s="43">
        <v>0</v>
      </c>
      <c r="T25" s="45">
        <v>0</v>
      </c>
      <c r="U25" s="43">
        <v>0</v>
      </c>
      <c r="V25" s="45">
        <v>0</v>
      </c>
      <c r="W25" s="43">
        <v>0</v>
      </c>
      <c r="X25" s="45">
        <v>0</v>
      </c>
      <c r="Y25" s="43">
        <f t="shared" si="1"/>
        <v>0</v>
      </c>
      <c r="Z25" s="43">
        <f t="shared" si="1"/>
        <v>0</v>
      </c>
      <c r="AA25" s="43">
        <v>0</v>
      </c>
      <c r="AB25" s="45">
        <v>0</v>
      </c>
      <c r="AC25" s="43">
        <v>0</v>
      </c>
      <c r="AD25" s="45">
        <v>0</v>
      </c>
      <c r="AE25" s="43">
        <v>0</v>
      </c>
      <c r="AF25" s="45">
        <v>0</v>
      </c>
      <c r="AG25" s="43">
        <v>0</v>
      </c>
      <c r="AH25" s="45">
        <v>0</v>
      </c>
      <c r="AI25" s="43">
        <v>0</v>
      </c>
      <c r="AJ25" s="45">
        <v>0</v>
      </c>
      <c r="AK25" s="43">
        <v>0</v>
      </c>
      <c r="AL25" s="45">
        <v>0</v>
      </c>
      <c r="AM25" s="43">
        <f t="shared" si="2"/>
        <v>0</v>
      </c>
      <c r="AN25" s="45">
        <f t="shared" si="2"/>
        <v>0</v>
      </c>
      <c r="AO25" s="43">
        <v>0</v>
      </c>
      <c r="AP25" s="45">
        <v>0</v>
      </c>
    </row>
    <row r="26" spans="1:42" ht="17.25" x14ac:dyDescent="0.3">
      <c r="A26" s="42">
        <v>22</v>
      </c>
      <c r="B26" s="42" t="s">
        <v>7</v>
      </c>
      <c r="C26" s="43">
        <v>63022</v>
      </c>
      <c r="D26" s="45">
        <v>904.1046</v>
      </c>
      <c r="E26" s="43">
        <v>105</v>
      </c>
      <c r="F26" s="45">
        <v>6.7782</v>
      </c>
      <c r="G26" s="43">
        <v>2584</v>
      </c>
      <c r="H26" s="45">
        <v>47.859900000000003</v>
      </c>
      <c r="I26" s="43">
        <v>3</v>
      </c>
      <c r="J26" s="45">
        <v>0.14849999999999999</v>
      </c>
      <c r="K26" s="43">
        <v>21</v>
      </c>
      <c r="L26" s="45">
        <v>69.274500000000003</v>
      </c>
      <c r="M26" s="43">
        <f t="shared" si="0"/>
        <v>63151</v>
      </c>
      <c r="N26" s="45">
        <f t="shared" si="0"/>
        <v>980.30579999999998</v>
      </c>
      <c r="O26" s="43">
        <v>3672</v>
      </c>
      <c r="P26" s="45">
        <v>298.26429999999999</v>
      </c>
      <c r="Q26" s="43">
        <v>118</v>
      </c>
      <c r="R26" s="45">
        <v>124.4631</v>
      </c>
      <c r="S26" s="43">
        <v>32</v>
      </c>
      <c r="T26" s="45">
        <v>136.22479999999999</v>
      </c>
      <c r="U26" s="43">
        <v>0</v>
      </c>
      <c r="V26" s="45">
        <v>0</v>
      </c>
      <c r="W26" s="43">
        <v>0</v>
      </c>
      <c r="X26" s="45">
        <v>0</v>
      </c>
      <c r="Y26" s="43">
        <f t="shared" si="1"/>
        <v>3822</v>
      </c>
      <c r="Z26" s="43">
        <f t="shared" si="1"/>
        <v>558.95219999999995</v>
      </c>
      <c r="AA26" s="43">
        <v>15</v>
      </c>
      <c r="AB26" s="45">
        <v>2.1076000000000001</v>
      </c>
      <c r="AC26" s="43">
        <v>237</v>
      </c>
      <c r="AD26" s="45">
        <v>4.2001999999999997</v>
      </c>
      <c r="AE26" s="43">
        <v>22</v>
      </c>
      <c r="AF26" s="45">
        <v>1.5066999999999999</v>
      </c>
      <c r="AG26" s="43">
        <v>0</v>
      </c>
      <c r="AH26" s="45">
        <v>0</v>
      </c>
      <c r="AI26" s="43">
        <v>0</v>
      </c>
      <c r="AJ26" s="45">
        <v>0</v>
      </c>
      <c r="AK26" s="43">
        <v>0</v>
      </c>
      <c r="AL26" s="45">
        <v>0</v>
      </c>
      <c r="AM26" s="43">
        <f t="shared" si="2"/>
        <v>67247</v>
      </c>
      <c r="AN26" s="45">
        <f t="shared" si="2"/>
        <v>1547.0724999999998</v>
      </c>
      <c r="AO26" s="43">
        <v>72417</v>
      </c>
      <c r="AP26" s="45">
        <v>966.54290000000003</v>
      </c>
    </row>
    <row r="27" spans="1:42" ht="17.25" x14ac:dyDescent="0.3">
      <c r="A27" s="42">
        <v>23</v>
      </c>
      <c r="B27" s="42" t="s">
        <v>8</v>
      </c>
      <c r="C27" s="43">
        <v>27421</v>
      </c>
      <c r="D27" s="45">
        <v>710.3116</v>
      </c>
      <c r="E27" s="43">
        <v>7711</v>
      </c>
      <c r="F27" s="45">
        <v>213.49109999999999</v>
      </c>
      <c r="G27" s="43">
        <v>21043</v>
      </c>
      <c r="H27" s="45">
        <v>542.9402</v>
      </c>
      <c r="I27" s="43">
        <v>440</v>
      </c>
      <c r="J27" s="45">
        <v>12.934100000000001</v>
      </c>
      <c r="K27" s="43">
        <v>102</v>
      </c>
      <c r="L27" s="45">
        <v>7.4916999999999998</v>
      </c>
      <c r="M27" s="43">
        <f t="shared" si="0"/>
        <v>35674</v>
      </c>
      <c r="N27" s="45">
        <f t="shared" si="0"/>
        <v>944.22849999999994</v>
      </c>
      <c r="O27" s="43">
        <v>3038</v>
      </c>
      <c r="P27" s="45">
        <v>115.986</v>
      </c>
      <c r="Q27" s="43">
        <v>39</v>
      </c>
      <c r="R27" s="45">
        <v>16.635300000000001</v>
      </c>
      <c r="S27" s="43">
        <v>4</v>
      </c>
      <c r="T27" s="45">
        <v>2.3662999999999998</v>
      </c>
      <c r="U27" s="43">
        <v>0</v>
      </c>
      <c r="V27" s="45">
        <v>0</v>
      </c>
      <c r="W27" s="43">
        <v>0</v>
      </c>
      <c r="X27" s="45">
        <v>0</v>
      </c>
      <c r="Y27" s="43">
        <f t="shared" si="1"/>
        <v>3081</v>
      </c>
      <c r="Z27" s="43">
        <f t="shared" si="1"/>
        <v>134.98760000000001</v>
      </c>
      <c r="AA27" s="43">
        <v>9</v>
      </c>
      <c r="AB27" s="45">
        <v>1.0931999999999999</v>
      </c>
      <c r="AC27" s="43">
        <v>176</v>
      </c>
      <c r="AD27" s="45">
        <v>2.7441</v>
      </c>
      <c r="AE27" s="43">
        <v>68</v>
      </c>
      <c r="AF27" s="45">
        <v>7.6279000000000003</v>
      </c>
      <c r="AG27" s="43">
        <v>0</v>
      </c>
      <c r="AH27" s="45">
        <v>0</v>
      </c>
      <c r="AI27" s="43">
        <v>27</v>
      </c>
      <c r="AJ27" s="45">
        <v>0.52859999999999996</v>
      </c>
      <c r="AK27" s="43">
        <v>48</v>
      </c>
      <c r="AL27" s="45">
        <v>0.50529999999999997</v>
      </c>
      <c r="AM27" s="43">
        <f t="shared" si="2"/>
        <v>39083</v>
      </c>
      <c r="AN27" s="45">
        <f t="shared" si="2"/>
        <v>1091.7151999999999</v>
      </c>
      <c r="AO27" s="43">
        <v>36045</v>
      </c>
      <c r="AP27" s="45">
        <v>813.89070000000004</v>
      </c>
    </row>
    <row r="28" spans="1:42" ht="17.25" x14ac:dyDescent="0.3">
      <c r="A28" s="42">
        <v>24</v>
      </c>
      <c r="B28" s="42" t="s">
        <v>30</v>
      </c>
      <c r="C28" s="43">
        <v>0</v>
      </c>
      <c r="D28" s="45">
        <v>0</v>
      </c>
      <c r="E28" s="43">
        <v>66</v>
      </c>
      <c r="F28" s="45">
        <v>4.8395999999999999</v>
      </c>
      <c r="G28" s="43">
        <v>66</v>
      </c>
      <c r="H28" s="45">
        <v>4.8395999999999999</v>
      </c>
      <c r="I28" s="43">
        <v>0</v>
      </c>
      <c r="J28" s="45">
        <v>0</v>
      </c>
      <c r="K28" s="43">
        <v>0</v>
      </c>
      <c r="L28" s="45">
        <v>0</v>
      </c>
      <c r="M28" s="43">
        <f t="shared" si="0"/>
        <v>66</v>
      </c>
      <c r="N28" s="45">
        <f t="shared" si="0"/>
        <v>4.8395999999999999</v>
      </c>
      <c r="O28" s="43">
        <v>93</v>
      </c>
      <c r="P28" s="45">
        <v>35.775599999999997</v>
      </c>
      <c r="Q28" s="43">
        <v>49</v>
      </c>
      <c r="R28" s="45">
        <v>54.807499999999997</v>
      </c>
      <c r="S28" s="43">
        <v>1</v>
      </c>
      <c r="T28" s="45">
        <v>6.3707000000000003</v>
      </c>
      <c r="U28" s="43">
        <v>0</v>
      </c>
      <c r="V28" s="45">
        <v>0</v>
      </c>
      <c r="W28" s="43">
        <v>0</v>
      </c>
      <c r="X28" s="45">
        <v>0</v>
      </c>
      <c r="Y28" s="43">
        <f t="shared" si="1"/>
        <v>143</v>
      </c>
      <c r="Z28" s="43">
        <f t="shared" si="1"/>
        <v>96.953800000000001</v>
      </c>
      <c r="AA28" s="43">
        <v>2</v>
      </c>
      <c r="AB28" s="45">
        <v>0.25879999999999997</v>
      </c>
      <c r="AC28" s="43">
        <v>0</v>
      </c>
      <c r="AD28" s="45">
        <v>0</v>
      </c>
      <c r="AE28" s="43">
        <v>6</v>
      </c>
      <c r="AF28" s="45">
        <v>0.22209999999999999</v>
      </c>
      <c r="AG28" s="43">
        <v>0</v>
      </c>
      <c r="AH28" s="45">
        <v>0</v>
      </c>
      <c r="AI28" s="43">
        <v>0</v>
      </c>
      <c r="AJ28" s="45">
        <v>0</v>
      </c>
      <c r="AK28" s="43">
        <v>0</v>
      </c>
      <c r="AL28" s="45">
        <v>0</v>
      </c>
      <c r="AM28" s="43">
        <f t="shared" si="2"/>
        <v>217</v>
      </c>
      <c r="AN28" s="45">
        <f t="shared" si="2"/>
        <v>102.2743</v>
      </c>
      <c r="AO28" s="43">
        <v>59</v>
      </c>
      <c r="AP28" s="45">
        <v>2.7911999999999999</v>
      </c>
    </row>
    <row r="29" spans="1:42" ht="17.25" x14ac:dyDescent="0.3">
      <c r="A29" s="42">
        <v>25</v>
      </c>
      <c r="B29" s="42" t="s">
        <v>40</v>
      </c>
      <c r="C29" s="43">
        <v>0</v>
      </c>
      <c r="D29" s="45">
        <v>0</v>
      </c>
      <c r="E29" s="43">
        <v>769</v>
      </c>
      <c r="F29" s="45">
        <v>10.976000000000001</v>
      </c>
      <c r="G29" s="43">
        <v>766</v>
      </c>
      <c r="H29" s="45">
        <v>10.970700000000001</v>
      </c>
      <c r="I29" s="43">
        <v>0</v>
      </c>
      <c r="J29" s="45">
        <v>0</v>
      </c>
      <c r="K29" s="43">
        <v>0</v>
      </c>
      <c r="L29" s="45">
        <v>0</v>
      </c>
      <c r="M29" s="43">
        <f t="shared" si="0"/>
        <v>769</v>
      </c>
      <c r="N29" s="45">
        <f t="shared" si="0"/>
        <v>10.976000000000001</v>
      </c>
      <c r="O29" s="43">
        <v>3142</v>
      </c>
      <c r="P29" s="45">
        <v>70.325000000000003</v>
      </c>
      <c r="Q29" s="43">
        <v>4</v>
      </c>
      <c r="R29" s="45">
        <v>1.4801</v>
      </c>
      <c r="S29" s="43">
        <v>0</v>
      </c>
      <c r="T29" s="45">
        <v>0</v>
      </c>
      <c r="U29" s="43">
        <v>0</v>
      </c>
      <c r="V29" s="45">
        <v>0</v>
      </c>
      <c r="W29" s="43">
        <v>0</v>
      </c>
      <c r="X29" s="45">
        <v>0</v>
      </c>
      <c r="Y29" s="43">
        <f t="shared" si="1"/>
        <v>3146</v>
      </c>
      <c r="Z29" s="43">
        <f t="shared" si="1"/>
        <v>71.805099999999996</v>
      </c>
      <c r="AA29" s="43">
        <v>0</v>
      </c>
      <c r="AB29" s="45">
        <v>0</v>
      </c>
      <c r="AC29" s="43">
        <v>0</v>
      </c>
      <c r="AD29" s="45">
        <v>0</v>
      </c>
      <c r="AE29" s="43">
        <v>159</v>
      </c>
      <c r="AF29" s="45">
        <v>14.032500000000001</v>
      </c>
      <c r="AG29" s="43">
        <v>0</v>
      </c>
      <c r="AH29" s="45">
        <v>0</v>
      </c>
      <c r="AI29" s="43">
        <v>0</v>
      </c>
      <c r="AJ29" s="45">
        <v>0</v>
      </c>
      <c r="AK29" s="43">
        <v>3932</v>
      </c>
      <c r="AL29" s="45">
        <v>27.953399999999998</v>
      </c>
      <c r="AM29" s="43">
        <f t="shared" si="2"/>
        <v>8006</v>
      </c>
      <c r="AN29" s="45">
        <f t="shared" si="2"/>
        <v>124.767</v>
      </c>
      <c r="AO29" s="43">
        <v>5444</v>
      </c>
      <c r="AP29" s="45">
        <v>37.450299999999999</v>
      </c>
    </row>
    <row r="30" spans="1:42" ht="17.25" x14ac:dyDescent="0.3">
      <c r="A30" s="42">
        <v>26</v>
      </c>
      <c r="B30" s="42" t="s">
        <v>32</v>
      </c>
      <c r="C30" s="43">
        <v>98</v>
      </c>
      <c r="D30" s="45">
        <v>1.8264</v>
      </c>
      <c r="E30" s="43">
        <v>0</v>
      </c>
      <c r="F30" s="45">
        <v>0</v>
      </c>
      <c r="G30" s="43">
        <v>0</v>
      </c>
      <c r="H30" s="45">
        <v>0</v>
      </c>
      <c r="I30" s="43">
        <v>0</v>
      </c>
      <c r="J30" s="45">
        <v>0</v>
      </c>
      <c r="K30" s="43">
        <v>0</v>
      </c>
      <c r="L30" s="45">
        <v>0</v>
      </c>
      <c r="M30" s="43">
        <f t="shared" si="0"/>
        <v>98</v>
      </c>
      <c r="N30" s="45">
        <f t="shared" si="0"/>
        <v>1.8264</v>
      </c>
      <c r="O30" s="43">
        <v>18</v>
      </c>
      <c r="P30" s="45">
        <v>5.9631999999999996</v>
      </c>
      <c r="Q30" s="43">
        <v>4</v>
      </c>
      <c r="R30" s="45">
        <v>2.2523</v>
      </c>
      <c r="S30" s="43">
        <v>0</v>
      </c>
      <c r="T30" s="45">
        <v>0</v>
      </c>
      <c r="U30" s="43">
        <v>0</v>
      </c>
      <c r="V30" s="45">
        <v>0</v>
      </c>
      <c r="W30" s="43">
        <v>0</v>
      </c>
      <c r="X30" s="45">
        <v>0</v>
      </c>
      <c r="Y30" s="43">
        <f t="shared" si="1"/>
        <v>22</v>
      </c>
      <c r="Z30" s="43">
        <f t="shared" si="1"/>
        <v>8.2154999999999987</v>
      </c>
      <c r="AA30" s="43">
        <v>0</v>
      </c>
      <c r="AB30" s="45">
        <v>0</v>
      </c>
      <c r="AC30" s="43">
        <v>5</v>
      </c>
      <c r="AD30" s="45">
        <v>0.10100000000000001</v>
      </c>
      <c r="AE30" s="43">
        <v>2</v>
      </c>
      <c r="AF30" s="45">
        <v>1.41E-2</v>
      </c>
      <c r="AG30" s="43">
        <v>0</v>
      </c>
      <c r="AH30" s="45">
        <v>0</v>
      </c>
      <c r="AI30" s="43">
        <v>0</v>
      </c>
      <c r="AJ30" s="45">
        <v>0</v>
      </c>
      <c r="AK30" s="43">
        <v>5</v>
      </c>
      <c r="AL30" s="45">
        <v>1.47E-2</v>
      </c>
      <c r="AM30" s="43">
        <f t="shared" si="2"/>
        <v>132</v>
      </c>
      <c r="AN30" s="45">
        <f t="shared" si="2"/>
        <v>10.171699999999998</v>
      </c>
      <c r="AO30" s="43">
        <v>97</v>
      </c>
      <c r="AP30" s="45">
        <v>1.5906</v>
      </c>
    </row>
    <row r="31" spans="1:42" ht="17.25" x14ac:dyDescent="0.3">
      <c r="A31" s="42">
        <v>27</v>
      </c>
      <c r="B31" s="42" t="s">
        <v>22</v>
      </c>
      <c r="C31" s="43">
        <v>5136</v>
      </c>
      <c r="D31" s="45">
        <v>142.40860000000001</v>
      </c>
      <c r="E31" s="43">
        <v>98</v>
      </c>
      <c r="F31" s="45">
        <v>1.738</v>
      </c>
      <c r="G31" s="43">
        <v>47</v>
      </c>
      <c r="H31" s="45">
        <v>0.79979999999999996</v>
      </c>
      <c r="I31" s="43">
        <v>1</v>
      </c>
      <c r="J31" s="45">
        <v>0.66</v>
      </c>
      <c r="K31" s="43">
        <v>0</v>
      </c>
      <c r="L31" s="45">
        <v>0</v>
      </c>
      <c r="M31" s="43">
        <f t="shared" si="0"/>
        <v>5235</v>
      </c>
      <c r="N31" s="45">
        <f t="shared" si="0"/>
        <v>144.8066</v>
      </c>
      <c r="O31" s="43">
        <v>24</v>
      </c>
      <c r="P31" s="45">
        <v>8.8249999999999993</v>
      </c>
      <c r="Q31" s="43">
        <v>20</v>
      </c>
      <c r="R31" s="45">
        <v>58.180799999999998</v>
      </c>
      <c r="S31" s="43">
        <v>3</v>
      </c>
      <c r="T31" s="45">
        <v>0</v>
      </c>
      <c r="U31" s="43">
        <v>0</v>
      </c>
      <c r="V31" s="45">
        <v>0</v>
      </c>
      <c r="W31" s="43">
        <v>0</v>
      </c>
      <c r="X31" s="45">
        <v>0</v>
      </c>
      <c r="Y31" s="43">
        <f t="shared" si="1"/>
        <v>47</v>
      </c>
      <c r="Z31" s="43">
        <f t="shared" si="1"/>
        <v>67.005799999999994</v>
      </c>
      <c r="AA31" s="43">
        <v>5</v>
      </c>
      <c r="AB31" s="45">
        <v>0.65329999999999999</v>
      </c>
      <c r="AC31" s="43">
        <v>1</v>
      </c>
      <c r="AD31" s="45">
        <v>1.0699999999999999E-2</v>
      </c>
      <c r="AE31" s="43">
        <v>1</v>
      </c>
      <c r="AF31" s="45">
        <v>0.1198</v>
      </c>
      <c r="AG31" s="43">
        <v>0</v>
      </c>
      <c r="AH31" s="45">
        <v>0</v>
      </c>
      <c r="AI31" s="43">
        <v>0</v>
      </c>
      <c r="AJ31" s="45">
        <v>0</v>
      </c>
      <c r="AK31" s="43">
        <v>0</v>
      </c>
      <c r="AL31" s="45">
        <v>0</v>
      </c>
      <c r="AM31" s="43">
        <f t="shared" si="2"/>
        <v>5289</v>
      </c>
      <c r="AN31" s="45">
        <f t="shared" si="2"/>
        <v>212.59620000000001</v>
      </c>
      <c r="AO31" s="43">
        <v>4877</v>
      </c>
      <c r="AP31" s="45">
        <v>103.2569</v>
      </c>
    </row>
    <row r="32" spans="1:42" ht="17.25" x14ac:dyDescent="0.3">
      <c r="A32" s="42">
        <v>28</v>
      </c>
      <c r="B32" s="42" t="s">
        <v>23</v>
      </c>
      <c r="C32" s="43">
        <v>0</v>
      </c>
      <c r="D32" s="45">
        <v>0</v>
      </c>
      <c r="E32" s="43">
        <v>0</v>
      </c>
      <c r="F32" s="45">
        <v>0</v>
      </c>
      <c r="G32" s="43">
        <v>0</v>
      </c>
      <c r="H32" s="45">
        <v>0</v>
      </c>
      <c r="I32" s="43">
        <v>0</v>
      </c>
      <c r="J32" s="45">
        <v>0</v>
      </c>
      <c r="K32" s="43">
        <v>1</v>
      </c>
      <c r="L32" s="45">
        <v>0.43480000000000002</v>
      </c>
      <c r="M32" s="43">
        <f t="shared" si="0"/>
        <v>1</v>
      </c>
      <c r="N32" s="45">
        <f t="shared" si="0"/>
        <v>0.43480000000000002</v>
      </c>
      <c r="O32" s="43">
        <v>12</v>
      </c>
      <c r="P32" s="45">
        <v>34.069099999999999</v>
      </c>
      <c r="Q32" s="43">
        <v>17</v>
      </c>
      <c r="R32" s="45">
        <v>10.3683</v>
      </c>
      <c r="S32" s="43">
        <v>6</v>
      </c>
      <c r="T32" s="45">
        <v>5.4010999999999996</v>
      </c>
      <c r="U32" s="43">
        <v>0</v>
      </c>
      <c r="V32" s="45">
        <v>0</v>
      </c>
      <c r="W32" s="43">
        <v>0</v>
      </c>
      <c r="X32" s="45">
        <v>0</v>
      </c>
      <c r="Y32" s="43">
        <f t="shared" si="1"/>
        <v>35</v>
      </c>
      <c r="Z32" s="43">
        <f t="shared" si="1"/>
        <v>49.838499999999996</v>
      </c>
      <c r="AA32" s="43">
        <v>2</v>
      </c>
      <c r="AB32" s="45">
        <v>0.33329999999999999</v>
      </c>
      <c r="AC32" s="43">
        <v>0</v>
      </c>
      <c r="AD32" s="45">
        <v>0</v>
      </c>
      <c r="AE32" s="43">
        <v>0</v>
      </c>
      <c r="AF32" s="45">
        <v>0</v>
      </c>
      <c r="AG32" s="43">
        <v>0</v>
      </c>
      <c r="AH32" s="45">
        <v>0</v>
      </c>
      <c r="AI32" s="43">
        <v>0</v>
      </c>
      <c r="AJ32" s="45">
        <v>0</v>
      </c>
      <c r="AK32" s="43">
        <v>0</v>
      </c>
      <c r="AL32" s="45">
        <v>0</v>
      </c>
      <c r="AM32" s="43">
        <f t="shared" si="2"/>
        <v>38</v>
      </c>
      <c r="AN32" s="45">
        <f t="shared" si="2"/>
        <v>50.6066</v>
      </c>
      <c r="AO32" s="43">
        <v>0</v>
      </c>
      <c r="AP32" s="45">
        <v>0</v>
      </c>
    </row>
    <row r="33" spans="1:42" ht="17.25" x14ac:dyDescent="0.3">
      <c r="A33" s="42">
        <v>29</v>
      </c>
      <c r="B33" s="42" t="s">
        <v>46</v>
      </c>
      <c r="C33" s="43">
        <v>78</v>
      </c>
      <c r="D33" s="45">
        <v>0.41220000000000001</v>
      </c>
      <c r="E33" s="43">
        <v>41</v>
      </c>
      <c r="F33" s="45">
        <v>0.13370000000000001</v>
      </c>
      <c r="G33" s="43">
        <v>2</v>
      </c>
      <c r="H33" s="45">
        <v>1.5800000000000002E-2</v>
      </c>
      <c r="I33" s="43">
        <v>0</v>
      </c>
      <c r="J33" s="45">
        <v>0</v>
      </c>
      <c r="K33" s="43">
        <v>0</v>
      </c>
      <c r="L33" s="45">
        <v>0</v>
      </c>
      <c r="M33" s="43">
        <f t="shared" si="0"/>
        <v>119</v>
      </c>
      <c r="N33" s="45">
        <f t="shared" si="0"/>
        <v>0.54590000000000005</v>
      </c>
      <c r="O33" s="43">
        <v>0</v>
      </c>
      <c r="P33" s="45">
        <v>0</v>
      </c>
      <c r="Q33" s="43">
        <v>0</v>
      </c>
      <c r="R33" s="45">
        <v>0</v>
      </c>
      <c r="S33" s="43">
        <v>0</v>
      </c>
      <c r="T33" s="45">
        <v>0</v>
      </c>
      <c r="U33" s="43">
        <v>0</v>
      </c>
      <c r="V33" s="45">
        <v>0</v>
      </c>
      <c r="W33" s="43">
        <v>0</v>
      </c>
      <c r="X33" s="45">
        <v>0</v>
      </c>
      <c r="Y33" s="43">
        <f t="shared" si="1"/>
        <v>0</v>
      </c>
      <c r="Z33" s="43">
        <f t="shared" si="1"/>
        <v>0</v>
      </c>
      <c r="AA33" s="43">
        <v>0</v>
      </c>
      <c r="AB33" s="45">
        <v>0</v>
      </c>
      <c r="AC33" s="43">
        <v>0</v>
      </c>
      <c r="AD33" s="45">
        <v>0</v>
      </c>
      <c r="AE33" s="43">
        <v>0</v>
      </c>
      <c r="AF33" s="45">
        <v>0</v>
      </c>
      <c r="AG33" s="43">
        <v>0</v>
      </c>
      <c r="AH33" s="45">
        <v>0</v>
      </c>
      <c r="AI33" s="43">
        <v>0</v>
      </c>
      <c r="AJ33" s="45">
        <v>0</v>
      </c>
      <c r="AK33" s="43">
        <v>132</v>
      </c>
      <c r="AL33" s="45">
        <v>2.4302000000000001</v>
      </c>
      <c r="AM33" s="43">
        <f t="shared" si="2"/>
        <v>251</v>
      </c>
      <c r="AN33" s="45">
        <f t="shared" si="2"/>
        <v>2.9761000000000002</v>
      </c>
      <c r="AO33" s="43">
        <v>0</v>
      </c>
      <c r="AP33" s="45">
        <v>0</v>
      </c>
    </row>
    <row r="34" spans="1:42" ht="17.25" x14ac:dyDescent="0.3">
      <c r="A34" s="42">
        <v>30</v>
      </c>
      <c r="B34" s="42" t="s">
        <v>36</v>
      </c>
      <c r="C34" s="43">
        <v>85858</v>
      </c>
      <c r="D34" s="45">
        <v>1194.6622</v>
      </c>
      <c r="E34" s="43">
        <v>233</v>
      </c>
      <c r="F34" s="45">
        <v>10.0002</v>
      </c>
      <c r="G34" s="43">
        <v>1127</v>
      </c>
      <c r="H34" s="45">
        <v>22.065300000000001</v>
      </c>
      <c r="I34" s="43">
        <v>0</v>
      </c>
      <c r="J34" s="45">
        <v>0</v>
      </c>
      <c r="K34" s="43">
        <v>0</v>
      </c>
      <c r="L34" s="45">
        <v>0</v>
      </c>
      <c r="M34" s="43">
        <f t="shared" si="0"/>
        <v>86091</v>
      </c>
      <c r="N34" s="45">
        <f t="shared" si="0"/>
        <v>1204.6623999999999</v>
      </c>
      <c r="O34" s="43">
        <v>10737</v>
      </c>
      <c r="P34" s="45">
        <v>132.89850000000001</v>
      </c>
      <c r="Q34" s="43">
        <v>0</v>
      </c>
      <c r="R34" s="45">
        <v>0</v>
      </c>
      <c r="S34" s="43">
        <v>0</v>
      </c>
      <c r="T34" s="45">
        <v>0</v>
      </c>
      <c r="U34" s="43">
        <v>0</v>
      </c>
      <c r="V34" s="45">
        <v>0</v>
      </c>
      <c r="W34" s="43">
        <v>0</v>
      </c>
      <c r="X34" s="45">
        <v>0</v>
      </c>
      <c r="Y34" s="43">
        <f t="shared" si="1"/>
        <v>10737</v>
      </c>
      <c r="Z34" s="43">
        <f t="shared" si="1"/>
        <v>132.89850000000001</v>
      </c>
      <c r="AA34" s="43">
        <v>0</v>
      </c>
      <c r="AB34" s="45">
        <v>0</v>
      </c>
      <c r="AC34" s="43">
        <v>0</v>
      </c>
      <c r="AD34" s="45">
        <v>0</v>
      </c>
      <c r="AE34" s="43">
        <v>122</v>
      </c>
      <c r="AF34" s="45">
        <v>6.4325999999999999</v>
      </c>
      <c r="AG34" s="43">
        <v>0</v>
      </c>
      <c r="AH34" s="45">
        <v>0</v>
      </c>
      <c r="AI34" s="43">
        <v>1</v>
      </c>
      <c r="AJ34" s="45">
        <v>2.1100000000000001E-2</v>
      </c>
      <c r="AK34" s="43">
        <v>0</v>
      </c>
      <c r="AL34" s="45">
        <v>0</v>
      </c>
      <c r="AM34" s="43">
        <f t="shared" si="2"/>
        <v>96951</v>
      </c>
      <c r="AN34" s="45">
        <f t="shared" si="2"/>
        <v>1344.0146</v>
      </c>
      <c r="AO34" s="43">
        <v>80681</v>
      </c>
      <c r="AP34" s="45">
        <v>1093.3235</v>
      </c>
    </row>
    <row r="35" spans="1:42" ht="17.25" x14ac:dyDescent="0.3">
      <c r="A35" s="42">
        <v>31</v>
      </c>
      <c r="B35" s="42" t="s">
        <v>13</v>
      </c>
      <c r="C35" s="43">
        <v>0</v>
      </c>
      <c r="D35" s="45">
        <v>0</v>
      </c>
      <c r="E35" s="43">
        <v>35</v>
      </c>
      <c r="F35" s="45">
        <v>1.2125999999999999</v>
      </c>
      <c r="G35" s="43">
        <v>0</v>
      </c>
      <c r="H35" s="45">
        <v>0</v>
      </c>
      <c r="I35" s="43">
        <v>0</v>
      </c>
      <c r="J35" s="45">
        <v>0</v>
      </c>
      <c r="K35" s="43">
        <v>0</v>
      </c>
      <c r="L35" s="45">
        <v>0</v>
      </c>
      <c r="M35" s="43">
        <f t="shared" si="0"/>
        <v>35</v>
      </c>
      <c r="N35" s="45">
        <f t="shared" si="0"/>
        <v>1.2125999999999999</v>
      </c>
      <c r="O35" s="43">
        <v>14</v>
      </c>
      <c r="P35" s="45">
        <v>1.3613999999999999</v>
      </c>
      <c r="Q35" s="43">
        <v>6</v>
      </c>
      <c r="R35" s="45">
        <v>3.7549000000000001</v>
      </c>
      <c r="S35" s="43">
        <v>0</v>
      </c>
      <c r="T35" s="45">
        <v>0</v>
      </c>
      <c r="U35" s="43">
        <v>0</v>
      </c>
      <c r="V35" s="45">
        <v>0</v>
      </c>
      <c r="W35" s="43">
        <v>0</v>
      </c>
      <c r="X35" s="45">
        <v>0</v>
      </c>
      <c r="Y35" s="43">
        <f t="shared" si="1"/>
        <v>20</v>
      </c>
      <c r="Z35" s="43">
        <f t="shared" si="1"/>
        <v>5.1162999999999998</v>
      </c>
      <c r="AA35" s="43">
        <v>0</v>
      </c>
      <c r="AB35" s="45">
        <v>0</v>
      </c>
      <c r="AC35" s="43">
        <v>0</v>
      </c>
      <c r="AD35" s="45">
        <v>0</v>
      </c>
      <c r="AE35" s="43">
        <v>0</v>
      </c>
      <c r="AF35" s="45">
        <v>0</v>
      </c>
      <c r="AG35" s="43">
        <v>0</v>
      </c>
      <c r="AH35" s="45">
        <v>0</v>
      </c>
      <c r="AI35" s="43">
        <v>0</v>
      </c>
      <c r="AJ35" s="45">
        <v>0</v>
      </c>
      <c r="AK35" s="43">
        <v>0</v>
      </c>
      <c r="AL35" s="45">
        <v>0</v>
      </c>
      <c r="AM35" s="43">
        <f t="shared" si="2"/>
        <v>55</v>
      </c>
      <c r="AN35" s="45">
        <f t="shared" si="2"/>
        <v>6.3289</v>
      </c>
      <c r="AO35" s="43">
        <v>57</v>
      </c>
      <c r="AP35" s="45">
        <v>2.1859000000000002</v>
      </c>
    </row>
    <row r="36" spans="1:42" ht="17.25" x14ac:dyDescent="0.3">
      <c r="A36" s="42">
        <v>32</v>
      </c>
      <c r="B36" s="42" t="s">
        <v>9</v>
      </c>
      <c r="C36" s="43">
        <v>5941</v>
      </c>
      <c r="D36" s="45">
        <v>114.97920000000001</v>
      </c>
      <c r="E36" s="43">
        <v>59</v>
      </c>
      <c r="F36" s="45">
        <v>0.81840000000000002</v>
      </c>
      <c r="G36" s="43">
        <v>56</v>
      </c>
      <c r="H36" s="45">
        <v>0.80079999999999996</v>
      </c>
      <c r="I36" s="43">
        <v>9</v>
      </c>
      <c r="J36" s="45">
        <v>0.44869999999999999</v>
      </c>
      <c r="K36" s="43">
        <v>32</v>
      </c>
      <c r="L36" s="45">
        <v>0.73050000000000004</v>
      </c>
      <c r="M36" s="43">
        <f t="shared" si="0"/>
        <v>6041</v>
      </c>
      <c r="N36" s="45">
        <f t="shared" si="0"/>
        <v>116.97680000000001</v>
      </c>
      <c r="O36" s="43">
        <v>156</v>
      </c>
      <c r="P36" s="45">
        <v>22.3477</v>
      </c>
      <c r="Q36" s="43">
        <v>15</v>
      </c>
      <c r="R36" s="45">
        <v>10.3109</v>
      </c>
      <c r="S36" s="43">
        <v>3</v>
      </c>
      <c r="T36" s="45">
        <v>2.8416999999999999</v>
      </c>
      <c r="U36" s="43">
        <v>0</v>
      </c>
      <c r="V36" s="45">
        <v>0</v>
      </c>
      <c r="W36" s="43">
        <v>0</v>
      </c>
      <c r="X36" s="45">
        <v>0</v>
      </c>
      <c r="Y36" s="43">
        <f t="shared" si="1"/>
        <v>174</v>
      </c>
      <c r="Z36" s="43">
        <f t="shared" si="1"/>
        <v>35.500300000000003</v>
      </c>
      <c r="AA36" s="43">
        <v>6</v>
      </c>
      <c r="AB36" s="45">
        <v>0.94810000000000005</v>
      </c>
      <c r="AC36" s="43">
        <v>29</v>
      </c>
      <c r="AD36" s="45">
        <v>1.1119000000000001</v>
      </c>
      <c r="AE36" s="43">
        <v>13</v>
      </c>
      <c r="AF36" s="45">
        <v>1.7802</v>
      </c>
      <c r="AG36" s="43">
        <v>0</v>
      </c>
      <c r="AH36" s="45">
        <v>0</v>
      </c>
      <c r="AI36" s="43">
        <v>11</v>
      </c>
      <c r="AJ36" s="45">
        <v>0.20039999999999999</v>
      </c>
      <c r="AK36" s="43">
        <v>5</v>
      </c>
      <c r="AL36" s="45">
        <v>2.9600000000000001E-2</v>
      </c>
      <c r="AM36" s="43">
        <f t="shared" si="2"/>
        <v>6279</v>
      </c>
      <c r="AN36" s="45">
        <f t="shared" si="2"/>
        <v>156.54730000000001</v>
      </c>
      <c r="AO36" s="43">
        <v>7206</v>
      </c>
      <c r="AP36" s="45">
        <v>139.1277</v>
      </c>
    </row>
    <row r="37" spans="1:42" ht="17.25" x14ac:dyDescent="0.3">
      <c r="A37" s="42">
        <v>33</v>
      </c>
      <c r="B37" s="42" t="s">
        <v>25</v>
      </c>
      <c r="C37" s="43">
        <v>0</v>
      </c>
      <c r="D37" s="45">
        <v>0</v>
      </c>
      <c r="E37" s="43">
        <v>7</v>
      </c>
      <c r="F37" s="45">
        <v>4.0500000000000001E-2</v>
      </c>
      <c r="G37" s="43">
        <v>0</v>
      </c>
      <c r="H37" s="45">
        <v>0</v>
      </c>
      <c r="I37" s="43">
        <v>0</v>
      </c>
      <c r="J37" s="45">
        <v>0</v>
      </c>
      <c r="K37" s="43">
        <v>0</v>
      </c>
      <c r="L37" s="45">
        <v>0</v>
      </c>
      <c r="M37" s="43">
        <f t="shared" si="0"/>
        <v>7</v>
      </c>
      <c r="N37" s="45">
        <f t="shared" si="0"/>
        <v>4.0500000000000001E-2</v>
      </c>
      <c r="O37" s="43">
        <v>4</v>
      </c>
      <c r="P37" s="45">
        <v>0.83350000000000002</v>
      </c>
      <c r="Q37" s="43">
        <v>0</v>
      </c>
      <c r="R37" s="45">
        <v>0</v>
      </c>
      <c r="S37" s="43">
        <v>0</v>
      </c>
      <c r="T37" s="45">
        <v>0</v>
      </c>
      <c r="U37" s="43">
        <v>0</v>
      </c>
      <c r="V37" s="45">
        <v>0</v>
      </c>
      <c r="W37" s="43">
        <v>0</v>
      </c>
      <c r="X37" s="45">
        <v>0</v>
      </c>
      <c r="Y37" s="43">
        <f t="shared" si="1"/>
        <v>4</v>
      </c>
      <c r="Z37" s="43">
        <f t="shared" si="1"/>
        <v>0.83350000000000002</v>
      </c>
      <c r="AA37" s="43">
        <v>0</v>
      </c>
      <c r="AB37" s="45">
        <v>0</v>
      </c>
      <c r="AC37" s="43">
        <v>0</v>
      </c>
      <c r="AD37" s="45">
        <v>0</v>
      </c>
      <c r="AE37" s="43">
        <v>0</v>
      </c>
      <c r="AF37" s="45">
        <v>0</v>
      </c>
      <c r="AG37" s="43">
        <v>0</v>
      </c>
      <c r="AH37" s="45">
        <v>0</v>
      </c>
      <c r="AI37" s="43">
        <v>0</v>
      </c>
      <c r="AJ37" s="45">
        <v>0</v>
      </c>
      <c r="AK37" s="43">
        <v>0</v>
      </c>
      <c r="AL37" s="45">
        <v>0</v>
      </c>
      <c r="AM37" s="43">
        <f t="shared" si="2"/>
        <v>11</v>
      </c>
      <c r="AN37" s="45">
        <f t="shared" si="2"/>
        <v>0.874</v>
      </c>
      <c r="AO37" s="43">
        <v>9</v>
      </c>
      <c r="AP37" s="45">
        <v>4.9500000000000002E-2</v>
      </c>
    </row>
    <row r="38" spans="1:42" ht="17.25" x14ac:dyDescent="0.3">
      <c r="A38" s="42">
        <v>34</v>
      </c>
      <c r="B38" s="42" t="s">
        <v>50</v>
      </c>
      <c r="C38" s="43">
        <v>0</v>
      </c>
      <c r="D38" s="45">
        <v>0</v>
      </c>
      <c r="E38" s="43">
        <v>0</v>
      </c>
      <c r="F38" s="45">
        <v>0</v>
      </c>
      <c r="G38" s="43">
        <v>0</v>
      </c>
      <c r="H38" s="45">
        <v>0</v>
      </c>
      <c r="I38" s="43">
        <v>0</v>
      </c>
      <c r="J38" s="45">
        <v>0</v>
      </c>
      <c r="K38" s="43">
        <v>0</v>
      </c>
      <c r="L38" s="45">
        <v>0</v>
      </c>
      <c r="M38" s="43">
        <f t="shared" si="0"/>
        <v>0</v>
      </c>
      <c r="N38" s="45">
        <f t="shared" si="0"/>
        <v>0</v>
      </c>
      <c r="O38" s="43">
        <v>0</v>
      </c>
      <c r="P38" s="45">
        <v>0</v>
      </c>
      <c r="Q38" s="43">
        <v>0</v>
      </c>
      <c r="R38" s="45">
        <v>0</v>
      </c>
      <c r="S38" s="43">
        <v>0</v>
      </c>
      <c r="T38" s="45">
        <v>0</v>
      </c>
      <c r="U38" s="43">
        <v>0</v>
      </c>
      <c r="V38" s="45">
        <v>0</v>
      </c>
      <c r="W38" s="43">
        <v>121</v>
      </c>
      <c r="X38" s="45">
        <v>63.247199999999999</v>
      </c>
      <c r="Y38" s="43">
        <f t="shared" si="1"/>
        <v>121</v>
      </c>
      <c r="Z38" s="43">
        <f t="shared" si="1"/>
        <v>63.247199999999999</v>
      </c>
      <c r="AA38" s="43">
        <v>0</v>
      </c>
      <c r="AB38" s="45">
        <v>0</v>
      </c>
      <c r="AC38" s="43">
        <v>0</v>
      </c>
      <c r="AD38" s="45">
        <v>0</v>
      </c>
      <c r="AE38" s="43">
        <v>0</v>
      </c>
      <c r="AF38" s="45">
        <v>0</v>
      </c>
      <c r="AG38" s="43">
        <v>0</v>
      </c>
      <c r="AH38" s="45">
        <v>0</v>
      </c>
      <c r="AI38" s="43">
        <v>0</v>
      </c>
      <c r="AJ38" s="45">
        <v>0</v>
      </c>
      <c r="AK38" s="43">
        <v>0</v>
      </c>
      <c r="AL38" s="45">
        <v>0</v>
      </c>
      <c r="AM38" s="43">
        <f t="shared" si="2"/>
        <v>121</v>
      </c>
      <c r="AN38" s="45">
        <f t="shared" si="2"/>
        <v>63.247199999999999</v>
      </c>
      <c r="AO38" s="43">
        <v>0</v>
      </c>
      <c r="AP38" s="45">
        <v>0</v>
      </c>
    </row>
    <row r="39" spans="1:42" ht="17.25" x14ac:dyDescent="0.3">
      <c r="A39" s="42">
        <v>35</v>
      </c>
      <c r="B39" s="42" t="s">
        <v>26</v>
      </c>
      <c r="C39" s="43">
        <v>4766</v>
      </c>
      <c r="D39" s="45">
        <v>102.6555</v>
      </c>
      <c r="E39" s="43">
        <v>1</v>
      </c>
      <c r="F39" s="45">
        <v>0.54</v>
      </c>
      <c r="G39" s="43">
        <v>4722</v>
      </c>
      <c r="H39" s="45">
        <v>101.7025</v>
      </c>
      <c r="I39" s="43">
        <v>2</v>
      </c>
      <c r="J39" s="45">
        <v>0.45</v>
      </c>
      <c r="K39" s="43">
        <v>5</v>
      </c>
      <c r="L39" s="45">
        <v>7.0533000000000001</v>
      </c>
      <c r="M39" s="43">
        <f t="shared" si="0"/>
        <v>4774</v>
      </c>
      <c r="N39" s="45">
        <f t="shared" si="0"/>
        <v>110.69880000000001</v>
      </c>
      <c r="O39" s="43">
        <v>101</v>
      </c>
      <c r="P39" s="45">
        <v>37.952599999999997</v>
      </c>
      <c r="Q39" s="43">
        <v>23</v>
      </c>
      <c r="R39" s="45">
        <v>55.638399999999997</v>
      </c>
      <c r="S39" s="43">
        <v>4</v>
      </c>
      <c r="T39" s="45">
        <v>26.081199999999999</v>
      </c>
      <c r="U39" s="43">
        <v>0</v>
      </c>
      <c r="V39" s="45">
        <v>0</v>
      </c>
      <c r="W39" s="43">
        <v>0</v>
      </c>
      <c r="X39" s="45">
        <v>0</v>
      </c>
      <c r="Y39" s="43">
        <f t="shared" si="1"/>
        <v>128</v>
      </c>
      <c r="Z39" s="43">
        <f t="shared" si="1"/>
        <v>119.67219999999999</v>
      </c>
      <c r="AA39" s="43">
        <v>4</v>
      </c>
      <c r="AB39" s="45">
        <v>0.4259</v>
      </c>
      <c r="AC39" s="43">
        <v>0</v>
      </c>
      <c r="AD39" s="45">
        <v>0</v>
      </c>
      <c r="AE39" s="43">
        <v>5</v>
      </c>
      <c r="AF39" s="45">
        <v>1.2229000000000001</v>
      </c>
      <c r="AG39" s="43">
        <v>0</v>
      </c>
      <c r="AH39" s="45">
        <v>0</v>
      </c>
      <c r="AI39" s="43">
        <v>0</v>
      </c>
      <c r="AJ39" s="45">
        <v>0</v>
      </c>
      <c r="AK39" s="43">
        <v>3</v>
      </c>
      <c r="AL39" s="45">
        <v>0.49120000000000003</v>
      </c>
      <c r="AM39" s="43">
        <f t="shared" si="2"/>
        <v>4914</v>
      </c>
      <c r="AN39" s="45">
        <f t="shared" si="2"/>
        <v>232.511</v>
      </c>
      <c r="AO39" s="43">
        <v>0</v>
      </c>
      <c r="AP39" s="45">
        <v>0</v>
      </c>
    </row>
    <row r="40" spans="1:42" ht="17.25" x14ac:dyDescent="0.3">
      <c r="A40" s="42">
        <v>36</v>
      </c>
      <c r="B40" s="42" t="s">
        <v>12</v>
      </c>
      <c r="C40" s="43">
        <v>15581</v>
      </c>
      <c r="D40" s="45">
        <v>346.17079999999999</v>
      </c>
      <c r="E40" s="43">
        <v>2109</v>
      </c>
      <c r="F40" s="45">
        <v>60.206099999999999</v>
      </c>
      <c r="G40" s="43">
        <v>18</v>
      </c>
      <c r="H40" s="45">
        <v>0.30709999999999998</v>
      </c>
      <c r="I40" s="43">
        <v>0</v>
      </c>
      <c r="J40" s="45">
        <v>0</v>
      </c>
      <c r="K40" s="43">
        <v>30</v>
      </c>
      <c r="L40" s="45">
        <v>28.986999999999998</v>
      </c>
      <c r="M40" s="43">
        <f t="shared" si="0"/>
        <v>17720</v>
      </c>
      <c r="N40" s="45">
        <f t="shared" si="0"/>
        <v>435.3639</v>
      </c>
      <c r="O40" s="43">
        <v>1255</v>
      </c>
      <c r="P40" s="45">
        <v>144.40459999999999</v>
      </c>
      <c r="Q40" s="43">
        <v>143</v>
      </c>
      <c r="R40" s="45">
        <v>113.5292</v>
      </c>
      <c r="S40" s="43">
        <v>16</v>
      </c>
      <c r="T40" s="45">
        <v>67.829899999999995</v>
      </c>
      <c r="U40" s="43">
        <v>0</v>
      </c>
      <c r="V40" s="45">
        <v>0</v>
      </c>
      <c r="W40" s="43">
        <v>0</v>
      </c>
      <c r="X40" s="45">
        <v>0</v>
      </c>
      <c r="Y40" s="43">
        <f t="shared" si="1"/>
        <v>1414</v>
      </c>
      <c r="Z40" s="43">
        <f t="shared" si="1"/>
        <v>325.76370000000003</v>
      </c>
      <c r="AA40" s="43">
        <v>14</v>
      </c>
      <c r="AB40" s="45">
        <v>1.5489999999999999</v>
      </c>
      <c r="AC40" s="43">
        <v>785</v>
      </c>
      <c r="AD40" s="45">
        <v>13.381</v>
      </c>
      <c r="AE40" s="43">
        <v>193</v>
      </c>
      <c r="AF40" s="45">
        <v>12.6128</v>
      </c>
      <c r="AG40" s="43">
        <v>0</v>
      </c>
      <c r="AH40" s="45">
        <v>0</v>
      </c>
      <c r="AI40" s="43">
        <v>214</v>
      </c>
      <c r="AJ40" s="45">
        <v>3.8984999999999999</v>
      </c>
      <c r="AK40" s="43">
        <v>0</v>
      </c>
      <c r="AL40" s="45">
        <v>0</v>
      </c>
      <c r="AM40" s="43">
        <f t="shared" si="2"/>
        <v>20340</v>
      </c>
      <c r="AN40" s="45">
        <f t="shared" si="2"/>
        <v>792.56889999999999</v>
      </c>
      <c r="AO40" s="43">
        <v>12683</v>
      </c>
      <c r="AP40" s="45">
        <v>249.44290000000001</v>
      </c>
    </row>
    <row r="41" spans="1:42" ht="17.25" x14ac:dyDescent="0.3">
      <c r="A41" s="42">
        <v>37</v>
      </c>
      <c r="B41" s="42" t="s">
        <v>41</v>
      </c>
      <c r="C41" s="43">
        <v>0</v>
      </c>
      <c r="D41" s="45">
        <v>0</v>
      </c>
      <c r="E41" s="43">
        <v>1868</v>
      </c>
      <c r="F41" s="45">
        <v>10.6615</v>
      </c>
      <c r="G41" s="43">
        <v>1867</v>
      </c>
      <c r="H41" s="45">
        <v>10.634499999999999</v>
      </c>
      <c r="I41" s="43">
        <v>0</v>
      </c>
      <c r="J41" s="45">
        <v>0</v>
      </c>
      <c r="K41" s="43">
        <v>11</v>
      </c>
      <c r="L41" s="45">
        <v>0.13150000000000001</v>
      </c>
      <c r="M41" s="43">
        <f t="shared" si="0"/>
        <v>1879</v>
      </c>
      <c r="N41" s="45">
        <f t="shared" si="0"/>
        <v>10.793000000000001</v>
      </c>
      <c r="O41" s="43">
        <v>3</v>
      </c>
      <c r="P41" s="45">
        <v>0.90090000000000003</v>
      </c>
      <c r="Q41" s="43">
        <v>0</v>
      </c>
      <c r="R41" s="45">
        <v>0</v>
      </c>
      <c r="S41" s="43">
        <v>0</v>
      </c>
      <c r="T41" s="45">
        <v>0</v>
      </c>
      <c r="U41" s="43">
        <v>0</v>
      </c>
      <c r="V41" s="45">
        <v>0</v>
      </c>
      <c r="W41" s="43">
        <v>0</v>
      </c>
      <c r="X41" s="45">
        <v>0</v>
      </c>
      <c r="Y41" s="43">
        <f t="shared" si="1"/>
        <v>3</v>
      </c>
      <c r="Z41" s="43">
        <f t="shared" si="1"/>
        <v>0.90090000000000003</v>
      </c>
      <c r="AA41" s="43">
        <v>0</v>
      </c>
      <c r="AB41" s="45">
        <v>0</v>
      </c>
      <c r="AC41" s="43">
        <v>0</v>
      </c>
      <c r="AD41" s="45">
        <v>0</v>
      </c>
      <c r="AE41" s="43">
        <v>10</v>
      </c>
      <c r="AF41" s="45">
        <v>2.2239</v>
      </c>
      <c r="AG41" s="43">
        <v>0</v>
      </c>
      <c r="AH41" s="45">
        <v>0</v>
      </c>
      <c r="AI41" s="43">
        <v>0</v>
      </c>
      <c r="AJ41" s="45">
        <v>0</v>
      </c>
      <c r="AK41" s="43">
        <v>22</v>
      </c>
      <c r="AL41" s="45">
        <v>0.28100000000000003</v>
      </c>
      <c r="AM41" s="43">
        <f t="shared" si="2"/>
        <v>1914</v>
      </c>
      <c r="AN41" s="45">
        <f t="shared" si="2"/>
        <v>14.198800000000002</v>
      </c>
      <c r="AO41" s="43">
        <v>2000</v>
      </c>
      <c r="AP41" s="45">
        <v>9.7858000000000001</v>
      </c>
    </row>
    <row r="42" spans="1:42" ht="17.25" x14ac:dyDescent="0.3">
      <c r="A42" s="42">
        <v>38</v>
      </c>
      <c r="B42" s="42" t="s">
        <v>27</v>
      </c>
      <c r="C42" s="43">
        <v>0</v>
      </c>
      <c r="D42" s="45">
        <v>0</v>
      </c>
      <c r="E42" s="43">
        <v>332</v>
      </c>
      <c r="F42" s="45">
        <v>2.4546000000000001</v>
      </c>
      <c r="G42" s="43">
        <v>332</v>
      </c>
      <c r="H42" s="45">
        <v>2.4546000000000001</v>
      </c>
      <c r="I42" s="43">
        <v>0</v>
      </c>
      <c r="J42" s="45">
        <v>0</v>
      </c>
      <c r="K42" s="43">
        <v>1</v>
      </c>
      <c r="L42" s="45">
        <v>5.0000000000000001E-4</v>
      </c>
      <c r="M42" s="43">
        <f t="shared" si="0"/>
        <v>333</v>
      </c>
      <c r="N42" s="45">
        <f t="shared" si="0"/>
        <v>2.4551000000000003</v>
      </c>
      <c r="O42" s="43">
        <v>113</v>
      </c>
      <c r="P42" s="45">
        <v>40.035200000000003</v>
      </c>
      <c r="Q42" s="43">
        <v>26</v>
      </c>
      <c r="R42" s="45">
        <v>20.5915</v>
      </c>
      <c r="S42" s="43">
        <v>5</v>
      </c>
      <c r="T42" s="45">
        <v>29.7941</v>
      </c>
      <c r="U42" s="43">
        <v>0</v>
      </c>
      <c r="V42" s="45">
        <v>0</v>
      </c>
      <c r="W42" s="43">
        <v>0</v>
      </c>
      <c r="X42" s="45">
        <v>0</v>
      </c>
      <c r="Y42" s="43">
        <f t="shared" si="1"/>
        <v>144</v>
      </c>
      <c r="Z42" s="43">
        <f t="shared" si="1"/>
        <v>90.4208</v>
      </c>
      <c r="AA42" s="43">
        <v>1</v>
      </c>
      <c r="AB42" s="45">
        <v>0.1653</v>
      </c>
      <c r="AC42" s="43">
        <v>4</v>
      </c>
      <c r="AD42" s="45">
        <v>9.0800000000000006E-2</v>
      </c>
      <c r="AE42" s="43">
        <v>1</v>
      </c>
      <c r="AF42" s="45">
        <v>0.21179999999999999</v>
      </c>
      <c r="AG42" s="43">
        <v>0</v>
      </c>
      <c r="AH42" s="45">
        <v>0</v>
      </c>
      <c r="AI42" s="43">
        <v>0</v>
      </c>
      <c r="AJ42" s="45">
        <v>0</v>
      </c>
      <c r="AK42" s="43">
        <v>0</v>
      </c>
      <c r="AL42" s="45">
        <v>0</v>
      </c>
      <c r="AM42" s="43">
        <f t="shared" si="2"/>
        <v>483</v>
      </c>
      <c r="AN42" s="45">
        <f t="shared" si="2"/>
        <v>93.343800000000002</v>
      </c>
      <c r="AO42" s="43">
        <v>351</v>
      </c>
      <c r="AP42" s="45">
        <v>2.5760999999999998</v>
      </c>
    </row>
    <row r="43" spans="1:42" ht="17.25" x14ac:dyDescent="0.3">
      <c r="A43" s="42">
        <v>39</v>
      </c>
      <c r="B43" s="42" t="s">
        <v>11</v>
      </c>
      <c r="C43" s="43">
        <v>338</v>
      </c>
      <c r="D43" s="45">
        <v>7.5237999999999996</v>
      </c>
      <c r="E43" s="43">
        <v>717</v>
      </c>
      <c r="F43" s="45">
        <v>7.0400999999999998</v>
      </c>
      <c r="G43" s="43">
        <v>0</v>
      </c>
      <c r="H43" s="45">
        <v>0</v>
      </c>
      <c r="I43" s="43">
        <v>0</v>
      </c>
      <c r="J43" s="45">
        <v>0</v>
      </c>
      <c r="K43" s="43">
        <v>3</v>
      </c>
      <c r="L43" s="45">
        <v>0.26400000000000001</v>
      </c>
      <c r="M43" s="43">
        <f t="shared" si="0"/>
        <v>1058</v>
      </c>
      <c r="N43" s="45">
        <f t="shared" si="0"/>
        <v>14.8279</v>
      </c>
      <c r="O43" s="43">
        <v>2036</v>
      </c>
      <c r="P43" s="45">
        <v>83.7577</v>
      </c>
      <c r="Q43" s="43">
        <v>40</v>
      </c>
      <c r="R43" s="45">
        <v>47.782400000000003</v>
      </c>
      <c r="S43" s="43">
        <v>1</v>
      </c>
      <c r="T43" s="45">
        <v>3.8610000000000002</v>
      </c>
      <c r="U43" s="43">
        <v>0</v>
      </c>
      <c r="V43" s="45">
        <v>0</v>
      </c>
      <c r="W43" s="43">
        <v>0</v>
      </c>
      <c r="X43" s="45">
        <v>0</v>
      </c>
      <c r="Y43" s="43">
        <f t="shared" si="1"/>
        <v>2077</v>
      </c>
      <c r="Z43" s="43">
        <f t="shared" si="1"/>
        <v>135.40109999999999</v>
      </c>
      <c r="AA43" s="43">
        <v>9</v>
      </c>
      <c r="AB43" s="45">
        <v>1.2403</v>
      </c>
      <c r="AC43" s="43">
        <v>65</v>
      </c>
      <c r="AD43" s="45">
        <v>0.72519999999999996</v>
      </c>
      <c r="AE43" s="43">
        <v>74</v>
      </c>
      <c r="AF43" s="45">
        <v>6.0411000000000001</v>
      </c>
      <c r="AG43" s="43">
        <v>0</v>
      </c>
      <c r="AH43" s="45">
        <v>0</v>
      </c>
      <c r="AI43" s="43">
        <v>0</v>
      </c>
      <c r="AJ43" s="45">
        <v>0</v>
      </c>
      <c r="AK43" s="43">
        <v>10699</v>
      </c>
      <c r="AL43" s="45">
        <v>187.80690000000001</v>
      </c>
      <c r="AM43" s="43">
        <f t="shared" si="2"/>
        <v>13982</v>
      </c>
      <c r="AN43" s="45">
        <f t="shared" si="2"/>
        <v>346.04250000000002</v>
      </c>
      <c r="AO43" s="43">
        <v>5674</v>
      </c>
      <c r="AP43" s="45">
        <v>71.634100000000004</v>
      </c>
    </row>
    <row r="44" spans="1:42" ht="17.25" x14ac:dyDescent="0.3">
      <c r="A44" s="42">
        <v>40</v>
      </c>
      <c r="B44" s="42" t="s">
        <v>42</v>
      </c>
      <c r="C44" s="43">
        <v>0</v>
      </c>
      <c r="D44" s="45">
        <v>0</v>
      </c>
      <c r="E44" s="43">
        <v>50</v>
      </c>
      <c r="F44" s="45">
        <v>0.67190000000000005</v>
      </c>
      <c r="G44" s="43">
        <v>13</v>
      </c>
      <c r="H44" s="45">
        <v>0.1575</v>
      </c>
      <c r="I44" s="43">
        <v>0</v>
      </c>
      <c r="J44" s="45">
        <v>0</v>
      </c>
      <c r="K44" s="43">
        <v>0</v>
      </c>
      <c r="L44" s="45">
        <v>0</v>
      </c>
      <c r="M44" s="43">
        <f t="shared" si="0"/>
        <v>50</v>
      </c>
      <c r="N44" s="45">
        <f t="shared" si="0"/>
        <v>0.67190000000000005</v>
      </c>
      <c r="O44" s="43">
        <v>3354</v>
      </c>
      <c r="P44" s="45">
        <v>20.3385</v>
      </c>
      <c r="Q44" s="43">
        <v>0</v>
      </c>
      <c r="R44" s="45">
        <v>0</v>
      </c>
      <c r="S44" s="43">
        <v>0</v>
      </c>
      <c r="T44" s="45">
        <v>0</v>
      </c>
      <c r="U44" s="43">
        <v>0</v>
      </c>
      <c r="V44" s="45">
        <v>0</v>
      </c>
      <c r="W44" s="43">
        <v>0</v>
      </c>
      <c r="X44" s="45">
        <v>0</v>
      </c>
      <c r="Y44" s="43">
        <f t="shared" si="1"/>
        <v>3354</v>
      </c>
      <c r="Z44" s="43">
        <f t="shared" si="1"/>
        <v>20.3385</v>
      </c>
      <c r="AA44" s="43">
        <v>0</v>
      </c>
      <c r="AB44" s="45">
        <v>0</v>
      </c>
      <c r="AC44" s="43">
        <v>0</v>
      </c>
      <c r="AD44" s="45">
        <v>0</v>
      </c>
      <c r="AE44" s="43">
        <v>991</v>
      </c>
      <c r="AF44" s="45">
        <v>14.475899999999999</v>
      </c>
      <c r="AG44" s="43">
        <v>0</v>
      </c>
      <c r="AH44" s="45">
        <v>0</v>
      </c>
      <c r="AI44" s="43">
        <v>0</v>
      </c>
      <c r="AJ44" s="45">
        <v>0</v>
      </c>
      <c r="AK44" s="43">
        <v>2178</v>
      </c>
      <c r="AL44" s="45">
        <v>14.6007</v>
      </c>
      <c r="AM44" s="43">
        <f t="shared" si="2"/>
        <v>6573</v>
      </c>
      <c r="AN44" s="45">
        <f t="shared" si="2"/>
        <v>50.087000000000003</v>
      </c>
      <c r="AO44" s="43">
        <v>2998</v>
      </c>
      <c r="AP44" s="45">
        <v>20.9406</v>
      </c>
    </row>
    <row r="45" spans="1:42" ht="17.25" x14ac:dyDescent="0.3">
      <c r="A45" s="42">
        <v>41</v>
      </c>
      <c r="B45" s="42" t="s">
        <v>10</v>
      </c>
      <c r="C45" s="43">
        <v>1138</v>
      </c>
      <c r="D45" s="45">
        <v>21.3932</v>
      </c>
      <c r="E45" s="43">
        <v>7219</v>
      </c>
      <c r="F45" s="45">
        <v>146.08850000000001</v>
      </c>
      <c r="G45" s="43">
        <v>6989</v>
      </c>
      <c r="H45" s="45">
        <v>142.49019999999999</v>
      </c>
      <c r="I45" s="43">
        <v>259</v>
      </c>
      <c r="J45" s="45">
        <v>4.1927000000000003</v>
      </c>
      <c r="K45" s="43">
        <v>1218</v>
      </c>
      <c r="L45" s="45">
        <v>27.703199999999999</v>
      </c>
      <c r="M45" s="43">
        <f t="shared" si="0"/>
        <v>9834</v>
      </c>
      <c r="N45" s="45">
        <f t="shared" si="0"/>
        <v>199.37760000000003</v>
      </c>
      <c r="O45" s="43">
        <v>882</v>
      </c>
      <c r="P45" s="45">
        <v>119.4772</v>
      </c>
      <c r="Q45" s="43">
        <v>32</v>
      </c>
      <c r="R45" s="45">
        <v>45.551400000000001</v>
      </c>
      <c r="S45" s="43">
        <v>11</v>
      </c>
      <c r="T45" s="45">
        <v>14.1869</v>
      </c>
      <c r="U45" s="43">
        <v>0</v>
      </c>
      <c r="V45" s="45">
        <v>0</v>
      </c>
      <c r="W45" s="43">
        <v>0</v>
      </c>
      <c r="X45" s="45">
        <v>0</v>
      </c>
      <c r="Y45" s="43">
        <f t="shared" si="1"/>
        <v>925</v>
      </c>
      <c r="Z45" s="43">
        <f t="shared" si="1"/>
        <v>179.21549999999999</v>
      </c>
      <c r="AA45" s="43">
        <v>7</v>
      </c>
      <c r="AB45" s="45">
        <v>0.71850000000000003</v>
      </c>
      <c r="AC45" s="43">
        <v>135</v>
      </c>
      <c r="AD45" s="45">
        <v>2.5245000000000002</v>
      </c>
      <c r="AE45" s="43">
        <v>27</v>
      </c>
      <c r="AF45" s="45">
        <v>1.286</v>
      </c>
      <c r="AG45" s="43">
        <v>1</v>
      </c>
      <c r="AH45" s="45">
        <v>0.24199999999999999</v>
      </c>
      <c r="AI45" s="43">
        <v>0</v>
      </c>
      <c r="AJ45" s="45">
        <v>0</v>
      </c>
      <c r="AK45" s="43">
        <v>0</v>
      </c>
      <c r="AL45" s="45">
        <v>0</v>
      </c>
      <c r="AM45" s="43">
        <f t="shared" si="2"/>
        <v>10929</v>
      </c>
      <c r="AN45" s="45">
        <f t="shared" si="2"/>
        <v>383.36410000000006</v>
      </c>
      <c r="AO45" s="43">
        <v>11449</v>
      </c>
      <c r="AP45" s="45">
        <v>225.18979999999999</v>
      </c>
    </row>
    <row r="46" spans="1:42" ht="17.25" x14ac:dyDescent="0.3">
      <c r="A46" s="42">
        <v>42</v>
      </c>
      <c r="B46" s="42" t="s">
        <v>43</v>
      </c>
      <c r="C46" s="43">
        <v>0</v>
      </c>
      <c r="D46" s="45">
        <v>0</v>
      </c>
      <c r="E46" s="43">
        <v>0</v>
      </c>
      <c r="F46" s="45">
        <v>0</v>
      </c>
      <c r="G46" s="43">
        <v>0</v>
      </c>
      <c r="H46" s="45">
        <v>0</v>
      </c>
      <c r="I46" s="43">
        <v>0</v>
      </c>
      <c r="J46" s="45">
        <v>0</v>
      </c>
      <c r="K46" s="43">
        <v>0</v>
      </c>
      <c r="L46" s="45">
        <v>0</v>
      </c>
      <c r="M46" s="43">
        <f t="shared" si="0"/>
        <v>0</v>
      </c>
      <c r="N46" s="45">
        <f t="shared" si="0"/>
        <v>0</v>
      </c>
      <c r="O46" s="43">
        <v>100</v>
      </c>
      <c r="P46" s="45">
        <v>0.01</v>
      </c>
      <c r="Q46" s="43">
        <v>0</v>
      </c>
      <c r="R46" s="45">
        <v>0</v>
      </c>
      <c r="S46" s="43">
        <v>0</v>
      </c>
      <c r="T46" s="45">
        <v>0</v>
      </c>
      <c r="U46" s="43">
        <v>0</v>
      </c>
      <c r="V46" s="45">
        <v>0</v>
      </c>
      <c r="W46" s="43">
        <v>0</v>
      </c>
      <c r="X46" s="45">
        <v>0</v>
      </c>
      <c r="Y46" s="43">
        <f t="shared" si="1"/>
        <v>100</v>
      </c>
      <c r="Z46" s="43">
        <f t="shared" si="1"/>
        <v>0.01</v>
      </c>
      <c r="AA46" s="43">
        <v>0</v>
      </c>
      <c r="AB46" s="45">
        <v>0</v>
      </c>
      <c r="AC46" s="43">
        <v>0</v>
      </c>
      <c r="AD46" s="45">
        <v>0</v>
      </c>
      <c r="AE46" s="43">
        <v>0</v>
      </c>
      <c r="AF46" s="45">
        <v>0</v>
      </c>
      <c r="AG46" s="43">
        <v>0</v>
      </c>
      <c r="AH46" s="45">
        <v>0</v>
      </c>
      <c r="AI46" s="43">
        <v>0</v>
      </c>
      <c r="AJ46" s="45">
        <v>0</v>
      </c>
      <c r="AK46" s="43">
        <v>0</v>
      </c>
      <c r="AL46" s="45">
        <v>0</v>
      </c>
      <c r="AM46" s="43">
        <f t="shared" si="2"/>
        <v>100</v>
      </c>
      <c r="AN46" s="45">
        <f t="shared" si="2"/>
        <v>0.01</v>
      </c>
      <c r="AO46" s="43">
        <v>0</v>
      </c>
      <c r="AP46" s="45">
        <v>0</v>
      </c>
    </row>
    <row r="47" spans="1:42" ht="17.25" x14ac:dyDescent="0.3">
      <c r="A47" s="42">
        <v>43</v>
      </c>
      <c r="B47" s="42" t="s">
        <v>31</v>
      </c>
      <c r="C47" s="43">
        <v>0</v>
      </c>
      <c r="D47" s="45">
        <v>0</v>
      </c>
      <c r="E47" s="43">
        <v>0</v>
      </c>
      <c r="F47" s="45">
        <v>0</v>
      </c>
      <c r="G47" s="43">
        <v>0</v>
      </c>
      <c r="H47" s="45">
        <v>0</v>
      </c>
      <c r="I47" s="43">
        <v>0</v>
      </c>
      <c r="J47" s="45">
        <v>0</v>
      </c>
      <c r="K47" s="43">
        <v>1</v>
      </c>
      <c r="L47" s="45">
        <v>5.5415999999999999</v>
      </c>
      <c r="M47" s="43">
        <f t="shared" si="0"/>
        <v>1</v>
      </c>
      <c r="N47" s="45">
        <f t="shared" si="0"/>
        <v>5.5415999999999999</v>
      </c>
      <c r="O47" s="43">
        <v>326</v>
      </c>
      <c r="P47" s="45">
        <v>60.049100000000003</v>
      </c>
      <c r="Q47" s="43">
        <v>42</v>
      </c>
      <c r="R47" s="45">
        <v>15.821199999999999</v>
      </c>
      <c r="S47" s="43">
        <v>9</v>
      </c>
      <c r="T47" s="45">
        <v>15.743600000000001</v>
      </c>
      <c r="U47" s="43">
        <v>0</v>
      </c>
      <c r="V47" s="45">
        <v>0</v>
      </c>
      <c r="W47" s="43">
        <v>0</v>
      </c>
      <c r="X47" s="45">
        <v>0</v>
      </c>
      <c r="Y47" s="43">
        <f t="shared" si="1"/>
        <v>377</v>
      </c>
      <c r="Z47" s="43">
        <f t="shared" si="1"/>
        <v>91.613900000000001</v>
      </c>
      <c r="AA47" s="43">
        <v>0</v>
      </c>
      <c r="AB47" s="45">
        <v>0</v>
      </c>
      <c r="AC47" s="43">
        <v>0</v>
      </c>
      <c r="AD47" s="45">
        <v>0</v>
      </c>
      <c r="AE47" s="43">
        <v>0</v>
      </c>
      <c r="AF47" s="45">
        <v>0</v>
      </c>
      <c r="AG47" s="43">
        <v>0</v>
      </c>
      <c r="AH47" s="45">
        <v>0</v>
      </c>
      <c r="AI47" s="43">
        <v>0</v>
      </c>
      <c r="AJ47" s="45">
        <v>0</v>
      </c>
      <c r="AK47" s="43">
        <v>0</v>
      </c>
      <c r="AL47" s="45">
        <v>0</v>
      </c>
      <c r="AM47" s="43">
        <f t="shared" si="2"/>
        <v>378</v>
      </c>
      <c r="AN47" s="45">
        <f t="shared" si="2"/>
        <v>97.155500000000004</v>
      </c>
      <c r="AO47" s="43">
        <v>13</v>
      </c>
      <c r="AP47" s="45">
        <v>3.1436000000000002</v>
      </c>
    </row>
    <row r="48" spans="1:42" ht="17.25" x14ac:dyDescent="0.3">
      <c r="A48" s="44"/>
      <c r="B48" s="44" t="s">
        <v>136</v>
      </c>
      <c r="C48" s="18">
        <f>SUM(C5:C47)</f>
        <v>241942</v>
      </c>
      <c r="D48" s="46">
        <f t="shared" ref="D48:AP48" si="3">SUM(D5:D47)</f>
        <v>4304.3415000000014</v>
      </c>
      <c r="E48" s="18">
        <f t="shared" si="3"/>
        <v>49294</v>
      </c>
      <c r="F48" s="46">
        <f t="shared" si="3"/>
        <v>1150.8991000000001</v>
      </c>
      <c r="G48" s="18">
        <f t="shared" si="3"/>
        <v>53574</v>
      </c>
      <c r="H48" s="46">
        <f t="shared" si="3"/>
        <v>1162.3056999999999</v>
      </c>
      <c r="I48" s="18">
        <f t="shared" si="3"/>
        <v>766</v>
      </c>
      <c r="J48" s="46">
        <f t="shared" si="3"/>
        <v>21.6858</v>
      </c>
      <c r="K48" s="18">
        <f t="shared" si="3"/>
        <v>1975</v>
      </c>
      <c r="L48" s="46">
        <f t="shared" si="3"/>
        <v>230.67129999999997</v>
      </c>
      <c r="M48" s="18">
        <f t="shared" si="3"/>
        <v>293977</v>
      </c>
      <c r="N48" s="46">
        <f t="shared" si="3"/>
        <v>5707.5977000000003</v>
      </c>
      <c r="O48" s="18">
        <f t="shared" si="3"/>
        <v>33575</v>
      </c>
      <c r="P48" s="46">
        <f t="shared" si="3"/>
        <v>1842.8718000000003</v>
      </c>
      <c r="Q48" s="18">
        <f t="shared" si="3"/>
        <v>1180</v>
      </c>
      <c r="R48" s="46">
        <f t="shared" si="3"/>
        <v>1280.5163</v>
      </c>
      <c r="S48" s="18">
        <f t="shared" si="3"/>
        <v>227</v>
      </c>
      <c r="T48" s="46">
        <f t="shared" si="3"/>
        <v>774.13079999999991</v>
      </c>
      <c r="U48" s="18">
        <f t="shared" si="3"/>
        <v>0</v>
      </c>
      <c r="V48" s="46">
        <f t="shared" si="3"/>
        <v>0</v>
      </c>
      <c r="W48" s="18">
        <f t="shared" si="3"/>
        <v>121</v>
      </c>
      <c r="X48" s="46">
        <f t="shared" si="3"/>
        <v>63.247199999999999</v>
      </c>
      <c r="Y48" s="18">
        <f t="shared" si="3"/>
        <v>35103</v>
      </c>
      <c r="Z48" s="18">
        <f t="shared" si="3"/>
        <v>3960.7660999999994</v>
      </c>
      <c r="AA48" s="18">
        <f t="shared" si="3"/>
        <v>129</v>
      </c>
      <c r="AB48" s="46">
        <f t="shared" si="3"/>
        <v>16.526899999999998</v>
      </c>
      <c r="AC48" s="18">
        <f t="shared" si="3"/>
        <v>1857</v>
      </c>
      <c r="AD48" s="46">
        <f t="shared" si="3"/>
        <v>33.082600000000006</v>
      </c>
      <c r="AE48" s="18">
        <f t="shared" si="3"/>
        <v>2330</v>
      </c>
      <c r="AF48" s="46">
        <f t="shared" si="3"/>
        <v>99.020399999999995</v>
      </c>
      <c r="AG48" s="18">
        <f t="shared" si="3"/>
        <v>41</v>
      </c>
      <c r="AH48" s="46">
        <f t="shared" si="3"/>
        <v>0.75859999999999994</v>
      </c>
      <c r="AI48" s="18">
        <f t="shared" si="3"/>
        <v>298</v>
      </c>
      <c r="AJ48" s="46">
        <f t="shared" si="3"/>
        <v>5.4567999999999994</v>
      </c>
      <c r="AK48" s="18">
        <f t="shared" si="3"/>
        <v>24240</v>
      </c>
      <c r="AL48" s="46">
        <f t="shared" si="3"/>
        <v>296.79090000000002</v>
      </c>
      <c r="AM48" s="18">
        <f t="shared" si="3"/>
        <v>357975</v>
      </c>
      <c r="AN48" s="46">
        <f t="shared" si="3"/>
        <v>10120.000000000002</v>
      </c>
      <c r="AO48" s="18">
        <f t="shared" si="3"/>
        <v>296154</v>
      </c>
      <c r="AP48" s="46">
        <f t="shared" si="3"/>
        <v>4784.5311000000011</v>
      </c>
    </row>
  </sheetData>
  <mergeCells count="26">
    <mergeCell ref="AM2:AN3"/>
    <mergeCell ref="AO2:AP3"/>
    <mergeCell ref="C3:D3"/>
    <mergeCell ref="E3:F3"/>
    <mergeCell ref="AA2:AB3"/>
    <mergeCell ref="AC2:AD3"/>
    <mergeCell ref="AE2:AF3"/>
    <mergeCell ref="AG2:AH3"/>
    <mergeCell ref="AI2:AJ3"/>
    <mergeCell ref="AK2:AL3"/>
    <mergeCell ref="O2:P3"/>
    <mergeCell ref="Q2:R3"/>
    <mergeCell ref="S2:T3"/>
    <mergeCell ref="U2:V3"/>
    <mergeCell ref="W2:X3"/>
    <mergeCell ref="Y2:Z3"/>
    <mergeCell ref="C1:N1"/>
    <mergeCell ref="O1:Z1"/>
    <mergeCell ref="AA1:AP1"/>
    <mergeCell ref="A2:A4"/>
    <mergeCell ref="B2:B4"/>
    <mergeCell ref="C2:F2"/>
    <mergeCell ref="G2:H3"/>
    <mergeCell ref="I2:J3"/>
    <mergeCell ref="K2:L3"/>
    <mergeCell ref="M2:N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/>
  <dimension ref="A1:AP31"/>
  <sheetViews>
    <sheetView zoomScaleNormal="100" workbookViewId="0"/>
  </sheetViews>
  <sheetFormatPr defaultRowHeight="15" x14ac:dyDescent="0.25"/>
  <cols>
    <col min="1" max="1" width="9" customWidth="1"/>
    <col min="2" max="2" width="37" customWidth="1"/>
    <col min="3" max="3" width="10.7109375" customWidth="1"/>
    <col min="4" max="4" width="14.425781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11.28515625" customWidth="1"/>
    <col min="26" max="26" width="14" customWidth="1"/>
    <col min="27" max="27" width="6.7109375" customWidth="1"/>
    <col min="28" max="28" width="8.7109375" customWidth="1"/>
    <col min="29" max="29" width="6.5703125" customWidth="1"/>
    <col min="30" max="30" width="10.5703125" customWidth="1"/>
    <col min="31" max="31" width="7" customWidth="1"/>
    <col min="32" max="32" width="10.5703125" customWidth="1"/>
    <col min="33" max="33" width="7.5703125" customWidth="1"/>
    <col min="34" max="34" width="8.5703125" customWidth="1"/>
    <col min="35" max="35" width="6.5703125" customWidth="1"/>
    <col min="36" max="36" width="9.5703125" customWidth="1"/>
    <col min="37" max="37" width="7.5703125" customWidth="1"/>
    <col min="38" max="38" width="10.5703125" customWidth="1"/>
    <col min="39" max="39" width="8.7109375" customWidth="1"/>
    <col min="40" max="40" width="12.5703125" customWidth="1"/>
    <col min="41" max="41" width="8.28515625" customWidth="1"/>
    <col min="42" max="42" width="12.5703125" customWidth="1"/>
  </cols>
  <sheetData>
    <row r="1" spans="1:42" ht="18" thickBot="1" x14ac:dyDescent="0.35">
      <c r="A1" s="36"/>
      <c r="B1" s="37"/>
      <c r="C1" s="53" t="s">
        <v>184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 t="s">
        <v>184</v>
      </c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 t="s">
        <v>184</v>
      </c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</row>
    <row r="2" spans="1:42" ht="17.25" x14ac:dyDescent="0.25">
      <c r="A2" s="63" t="s">
        <v>0</v>
      </c>
      <c r="B2" s="66" t="s">
        <v>1</v>
      </c>
      <c r="C2" s="69" t="s">
        <v>157</v>
      </c>
      <c r="D2" s="70"/>
      <c r="E2" s="70"/>
      <c r="F2" s="70"/>
      <c r="G2" s="71" t="s">
        <v>158</v>
      </c>
      <c r="H2" s="72"/>
      <c r="I2" s="75" t="s">
        <v>159</v>
      </c>
      <c r="J2" s="75"/>
      <c r="K2" s="75" t="s">
        <v>160</v>
      </c>
      <c r="L2" s="75"/>
      <c r="M2" s="71" t="s">
        <v>161</v>
      </c>
      <c r="N2" s="79"/>
      <c r="O2" s="69" t="s">
        <v>162</v>
      </c>
      <c r="P2" s="70"/>
      <c r="Q2" s="70" t="s">
        <v>163</v>
      </c>
      <c r="R2" s="70"/>
      <c r="S2" s="75" t="s">
        <v>164</v>
      </c>
      <c r="T2" s="75"/>
      <c r="U2" s="75" t="s">
        <v>165</v>
      </c>
      <c r="V2" s="75"/>
      <c r="W2" s="75" t="s">
        <v>166</v>
      </c>
      <c r="X2" s="75"/>
      <c r="Y2" s="75" t="s">
        <v>167</v>
      </c>
      <c r="Z2" s="76"/>
      <c r="AA2" s="88" t="s">
        <v>168</v>
      </c>
      <c r="AB2" s="75"/>
      <c r="AC2" s="75" t="s">
        <v>169</v>
      </c>
      <c r="AD2" s="75"/>
      <c r="AE2" s="75" t="s">
        <v>170</v>
      </c>
      <c r="AF2" s="75"/>
      <c r="AG2" s="75" t="s">
        <v>171</v>
      </c>
      <c r="AH2" s="75"/>
      <c r="AI2" s="75" t="s">
        <v>172</v>
      </c>
      <c r="AJ2" s="75"/>
      <c r="AK2" s="75" t="s">
        <v>173</v>
      </c>
      <c r="AL2" s="76"/>
      <c r="AM2" s="78" t="s">
        <v>174</v>
      </c>
      <c r="AN2" s="79"/>
      <c r="AO2" s="82" t="s">
        <v>175</v>
      </c>
      <c r="AP2" s="83"/>
    </row>
    <row r="3" spans="1:42" ht="17.25" x14ac:dyDescent="0.25">
      <c r="A3" s="64"/>
      <c r="B3" s="67"/>
      <c r="C3" s="86" t="s">
        <v>176</v>
      </c>
      <c r="D3" s="51"/>
      <c r="E3" s="51" t="s">
        <v>177</v>
      </c>
      <c r="F3" s="51"/>
      <c r="G3" s="73"/>
      <c r="H3" s="74"/>
      <c r="I3" s="50"/>
      <c r="J3" s="50"/>
      <c r="K3" s="50"/>
      <c r="L3" s="50"/>
      <c r="M3" s="57"/>
      <c r="N3" s="87"/>
      <c r="O3" s="86"/>
      <c r="P3" s="51"/>
      <c r="Q3" s="51"/>
      <c r="R3" s="51"/>
      <c r="S3" s="50"/>
      <c r="T3" s="50"/>
      <c r="U3" s="50"/>
      <c r="V3" s="50"/>
      <c r="W3" s="50"/>
      <c r="X3" s="50"/>
      <c r="Y3" s="50"/>
      <c r="Z3" s="77"/>
      <c r="AA3" s="89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77"/>
      <c r="AM3" s="80"/>
      <c r="AN3" s="81"/>
      <c r="AO3" s="84"/>
      <c r="AP3" s="85"/>
    </row>
    <row r="4" spans="1:42" ht="18" thickBot="1" x14ac:dyDescent="0.3">
      <c r="A4" s="65"/>
      <c r="B4" s="68" t="s">
        <v>1</v>
      </c>
      <c r="C4" s="39" t="s">
        <v>154</v>
      </c>
      <c r="D4" s="40" t="s">
        <v>156</v>
      </c>
      <c r="E4" s="40" t="s">
        <v>154</v>
      </c>
      <c r="F4" s="40" t="s">
        <v>156</v>
      </c>
      <c r="G4" s="40" t="s">
        <v>154</v>
      </c>
      <c r="H4" s="40" t="s">
        <v>156</v>
      </c>
      <c r="I4" s="40" t="s">
        <v>154</v>
      </c>
      <c r="J4" s="40" t="s">
        <v>156</v>
      </c>
      <c r="K4" s="40" t="s">
        <v>154</v>
      </c>
      <c r="L4" s="40" t="s">
        <v>156</v>
      </c>
      <c r="M4" s="40" t="s">
        <v>154</v>
      </c>
      <c r="N4" s="41" t="s">
        <v>156</v>
      </c>
      <c r="O4" s="39" t="s">
        <v>154</v>
      </c>
      <c r="P4" s="40" t="s">
        <v>156</v>
      </c>
      <c r="Q4" s="40" t="s">
        <v>154</v>
      </c>
      <c r="R4" s="40" t="s">
        <v>156</v>
      </c>
      <c r="S4" s="40" t="s">
        <v>154</v>
      </c>
      <c r="T4" s="40" t="s">
        <v>156</v>
      </c>
      <c r="U4" s="40" t="s">
        <v>154</v>
      </c>
      <c r="V4" s="40" t="s">
        <v>156</v>
      </c>
      <c r="W4" s="40" t="s">
        <v>154</v>
      </c>
      <c r="X4" s="40" t="s">
        <v>156</v>
      </c>
      <c r="Y4" s="40" t="s">
        <v>154</v>
      </c>
      <c r="Z4" s="41" t="s">
        <v>156</v>
      </c>
      <c r="AA4" s="39" t="s">
        <v>154</v>
      </c>
      <c r="AB4" s="40" t="s">
        <v>156</v>
      </c>
      <c r="AC4" s="40" t="s">
        <v>154</v>
      </c>
      <c r="AD4" s="40" t="s">
        <v>156</v>
      </c>
      <c r="AE4" s="40" t="s">
        <v>154</v>
      </c>
      <c r="AF4" s="40" t="s">
        <v>156</v>
      </c>
      <c r="AG4" s="40" t="s">
        <v>154</v>
      </c>
      <c r="AH4" s="40" t="s">
        <v>156</v>
      </c>
      <c r="AI4" s="40" t="s">
        <v>154</v>
      </c>
      <c r="AJ4" s="40" t="s">
        <v>156</v>
      </c>
      <c r="AK4" s="40" t="s">
        <v>154</v>
      </c>
      <c r="AL4" s="41" t="s">
        <v>156</v>
      </c>
      <c r="AM4" s="39" t="s">
        <v>154</v>
      </c>
      <c r="AN4" s="41" t="s">
        <v>156</v>
      </c>
      <c r="AO4" s="39" t="s">
        <v>154</v>
      </c>
      <c r="AP4" s="41" t="s">
        <v>156</v>
      </c>
    </row>
    <row r="5" spans="1:42" ht="17.25" x14ac:dyDescent="0.3">
      <c r="A5" s="42">
        <v>1</v>
      </c>
      <c r="B5" s="42" t="s">
        <v>179</v>
      </c>
      <c r="C5" s="43">
        <v>0</v>
      </c>
      <c r="D5" s="45">
        <v>0</v>
      </c>
      <c r="E5" s="43">
        <v>1841</v>
      </c>
      <c r="F5" s="45">
        <v>12.77</v>
      </c>
      <c r="G5" s="43">
        <v>0</v>
      </c>
      <c r="H5" s="45">
        <v>0</v>
      </c>
      <c r="I5" s="43">
        <v>0</v>
      </c>
      <c r="J5" s="45">
        <v>0</v>
      </c>
      <c r="K5" s="43">
        <v>0</v>
      </c>
      <c r="L5" s="45">
        <v>0</v>
      </c>
      <c r="M5" s="43">
        <f>SUM(C5,E5,I5,K5)</f>
        <v>1841</v>
      </c>
      <c r="N5" s="45">
        <f>SUM(D5,F5,J5,L5)</f>
        <v>12.77</v>
      </c>
      <c r="O5" s="43">
        <v>1</v>
      </c>
      <c r="P5" s="45">
        <v>0.1351</v>
      </c>
      <c r="Q5" s="43">
        <v>0</v>
      </c>
      <c r="R5" s="45">
        <v>0</v>
      </c>
      <c r="S5" s="43">
        <v>0</v>
      </c>
      <c r="T5" s="45">
        <v>0</v>
      </c>
      <c r="U5" s="43">
        <v>0</v>
      </c>
      <c r="V5" s="45">
        <v>0</v>
      </c>
      <c r="W5" s="43">
        <v>0</v>
      </c>
      <c r="X5" s="45">
        <v>0</v>
      </c>
      <c r="Y5" s="43">
        <f>SUM(O5,Q5,S5,U5,W5)</f>
        <v>1</v>
      </c>
      <c r="Z5" s="45">
        <f>SUM(P5,R5,T5,V5,X5)</f>
        <v>0.1351</v>
      </c>
      <c r="AA5" s="43">
        <v>0</v>
      </c>
      <c r="AB5" s="45">
        <v>0</v>
      </c>
      <c r="AC5" s="43">
        <v>0</v>
      </c>
      <c r="AD5" s="45">
        <v>0</v>
      </c>
      <c r="AE5" s="43">
        <v>19</v>
      </c>
      <c r="AF5" s="45">
        <v>0.66210000000000002</v>
      </c>
      <c r="AG5" s="43">
        <v>0</v>
      </c>
      <c r="AH5" s="45">
        <v>0</v>
      </c>
      <c r="AI5" s="43">
        <v>0</v>
      </c>
      <c r="AJ5" s="45">
        <v>0</v>
      </c>
      <c r="AK5" s="43">
        <v>33</v>
      </c>
      <c r="AL5" s="45">
        <v>0.1109</v>
      </c>
      <c r="AM5" s="43">
        <f>SUM(M5,Y5,AA5,AC5,AE5,AG5,AI5,AK5)</f>
        <v>1894</v>
      </c>
      <c r="AN5" s="45">
        <f>SUM(N5,Z5,AB5,AD5,AF5,AH5,AJ5,AL5)</f>
        <v>13.678100000000001</v>
      </c>
      <c r="AO5" s="43">
        <v>2092</v>
      </c>
      <c r="AP5" s="45">
        <v>10.2864</v>
      </c>
    </row>
    <row r="6" spans="1:42" ht="17.25" x14ac:dyDescent="0.3">
      <c r="A6" s="42">
        <v>2</v>
      </c>
      <c r="B6" s="42" t="s">
        <v>15</v>
      </c>
      <c r="C6" s="43">
        <v>14</v>
      </c>
      <c r="D6" s="45">
        <v>0.76039999999999996</v>
      </c>
      <c r="E6" s="43">
        <v>312</v>
      </c>
      <c r="F6" s="45">
        <v>14.1478</v>
      </c>
      <c r="G6" s="43">
        <v>98</v>
      </c>
      <c r="H6" s="45">
        <v>0.42159999999999997</v>
      </c>
      <c r="I6" s="43">
        <v>0</v>
      </c>
      <c r="J6" s="45">
        <v>0</v>
      </c>
      <c r="K6" s="43">
        <v>2</v>
      </c>
      <c r="L6" s="45">
        <v>0.88</v>
      </c>
      <c r="M6" s="43">
        <f t="shared" ref="M6:N30" si="0">SUM(C6,E6,I6,K6)</f>
        <v>328</v>
      </c>
      <c r="N6" s="45">
        <f t="shared" si="0"/>
        <v>15.788200000000002</v>
      </c>
      <c r="O6" s="43">
        <v>15</v>
      </c>
      <c r="P6" s="45">
        <v>5.7938000000000001</v>
      </c>
      <c r="Q6" s="43">
        <v>1</v>
      </c>
      <c r="R6" s="45">
        <v>1.2924</v>
      </c>
      <c r="S6" s="43">
        <v>0</v>
      </c>
      <c r="T6" s="45">
        <v>0</v>
      </c>
      <c r="U6" s="43">
        <v>0</v>
      </c>
      <c r="V6" s="45">
        <v>0</v>
      </c>
      <c r="W6" s="43">
        <v>0</v>
      </c>
      <c r="X6" s="45">
        <v>0</v>
      </c>
      <c r="Y6" s="43">
        <f t="shared" ref="Y6:Z30" si="1">SUM(O6,Q6,S6,U6,W6)</f>
        <v>16</v>
      </c>
      <c r="Z6" s="45">
        <f t="shared" si="1"/>
        <v>7.0861999999999998</v>
      </c>
      <c r="AA6" s="43">
        <v>1</v>
      </c>
      <c r="AB6" s="45">
        <v>0.12670000000000001</v>
      </c>
      <c r="AC6" s="43">
        <v>0</v>
      </c>
      <c r="AD6" s="45">
        <v>0</v>
      </c>
      <c r="AE6" s="43">
        <v>1</v>
      </c>
      <c r="AF6" s="45">
        <v>3.2500000000000001E-2</v>
      </c>
      <c r="AG6" s="43">
        <v>0</v>
      </c>
      <c r="AH6" s="45">
        <v>0</v>
      </c>
      <c r="AI6" s="43">
        <v>0</v>
      </c>
      <c r="AJ6" s="45">
        <v>0</v>
      </c>
      <c r="AK6" s="43">
        <v>38</v>
      </c>
      <c r="AL6" s="45">
        <v>0.13769999999999999</v>
      </c>
      <c r="AM6" s="43">
        <f t="shared" ref="AM6:AN30" si="2">SUM(M6,Y6,AA6,AC6,AE6,AG6,AI6,AK6)</f>
        <v>384</v>
      </c>
      <c r="AN6" s="45">
        <f t="shared" si="2"/>
        <v>23.171299999999999</v>
      </c>
      <c r="AO6" s="43">
        <v>405</v>
      </c>
      <c r="AP6" s="45">
        <v>15.4901</v>
      </c>
    </row>
    <row r="7" spans="1:42" ht="17.25" x14ac:dyDescent="0.3">
      <c r="A7" s="42">
        <v>3</v>
      </c>
      <c r="B7" s="42" t="s">
        <v>2</v>
      </c>
      <c r="C7" s="43">
        <v>1807</v>
      </c>
      <c r="D7" s="45">
        <v>30.8689</v>
      </c>
      <c r="E7" s="43">
        <v>260</v>
      </c>
      <c r="F7" s="45">
        <v>3.0226000000000002</v>
      </c>
      <c r="G7" s="43">
        <v>4</v>
      </c>
      <c r="H7" s="45">
        <v>8.6900000000000005E-2</v>
      </c>
      <c r="I7" s="43">
        <v>0</v>
      </c>
      <c r="J7" s="45">
        <v>0</v>
      </c>
      <c r="K7" s="43">
        <v>0</v>
      </c>
      <c r="L7" s="45">
        <v>0</v>
      </c>
      <c r="M7" s="43">
        <f t="shared" si="0"/>
        <v>2067</v>
      </c>
      <c r="N7" s="45">
        <f t="shared" si="0"/>
        <v>33.891500000000001</v>
      </c>
      <c r="O7" s="43">
        <v>91</v>
      </c>
      <c r="P7" s="45">
        <v>7.0343999999999998</v>
      </c>
      <c r="Q7" s="43">
        <v>0</v>
      </c>
      <c r="R7" s="45">
        <v>0</v>
      </c>
      <c r="S7" s="43">
        <v>0</v>
      </c>
      <c r="T7" s="45">
        <v>0</v>
      </c>
      <c r="U7" s="43">
        <v>0</v>
      </c>
      <c r="V7" s="45">
        <v>0</v>
      </c>
      <c r="W7" s="43">
        <v>0</v>
      </c>
      <c r="X7" s="45">
        <v>0</v>
      </c>
      <c r="Y7" s="43">
        <f t="shared" si="1"/>
        <v>91</v>
      </c>
      <c r="Z7" s="45">
        <f t="shared" si="1"/>
        <v>7.0343999999999998</v>
      </c>
      <c r="AA7" s="43">
        <v>1</v>
      </c>
      <c r="AB7" s="45">
        <v>9.69E-2</v>
      </c>
      <c r="AC7" s="43">
        <v>11</v>
      </c>
      <c r="AD7" s="45">
        <v>0.21909999999999999</v>
      </c>
      <c r="AE7" s="43">
        <v>1</v>
      </c>
      <c r="AF7" s="45">
        <v>0.1331</v>
      </c>
      <c r="AG7" s="43">
        <v>0</v>
      </c>
      <c r="AH7" s="45">
        <v>0</v>
      </c>
      <c r="AI7" s="43">
        <v>0</v>
      </c>
      <c r="AJ7" s="45">
        <v>0</v>
      </c>
      <c r="AK7" s="43">
        <v>0</v>
      </c>
      <c r="AL7" s="45">
        <v>0</v>
      </c>
      <c r="AM7" s="43">
        <f t="shared" si="2"/>
        <v>2171</v>
      </c>
      <c r="AN7" s="45">
        <f t="shared" si="2"/>
        <v>41.374999999999993</v>
      </c>
      <c r="AO7" s="43">
        <v>2078</v>
      </c>
      <c r="AP7" s="45">
        <v>34.3108</v>
      </c>
    </row>
    <row r="8" spans="1:42" ht="17.25" x14ac:dyDescent="0.3">
      <c r="A8" s="42">
        <v>4</v>
      </c>
      <c r="B8" s="42" t="s">
        <v>3</v>
      </c>
      <c r="C8" s="43">
        <v>30</v>
      </c>
      <c r="D8" s="45">
        <v>0.24579999999999999</v>
      </c>
      <c r="E8" s="43">
        <v>2791</v>
      </c>
      <c r="F8" s="45">
        <v>46.318800000000003</v>
      </c>
      <c r="G8" s="43">
        <v>54</v>
      </c>
      <c r="H8" s="45">
        <v>0.41660000000000003</v>
      </c>
      <c r="I8" s="43">
        <v>0</v>
      </c>
      <c r="J8" s="45">
        <v>0</v>
      </c>
      <c r="K8" s="43">
        <v>40</v>
      </c>
      <c r="L8" s="45">
        <v>4.8148999999999997</v>
      </c>
      <c r="M8" s="43">
        <f t="shared" si="0"/>
        <v>2861</v>
      </c>
      <c r="N8" s="45">
        <f t="shared" si="0"/>
        <v>51.379500000000007</v>
      </c>
      <c r="O8" s="43">
        <v>115</v>
      </c>
      <c r="P8" s="45">
        <v>11.0913</v>
      </c>
      <c r="Q8" s="43">
        <v>8</v>
      </c>
      <c r="R8" s="45">
        <v>7.7220000000000004</v>
      </c>
      <c r="S8" s="43">
        <v>3</v>
      </c>
      <c r="T8" s="45">
        <v>1.2500000000000001E-2</v>
      </c>
      <c r="U8" s="43">
        <v>0</v>
      </c>
      <c r="V8" s="45">
        <v>0</v>
      </c>
      <c r="W8" s="43">
        <v>0</v>
      </c>
      <c r="X8" s="45">
        <v>0</v>
      </c>
      <c r="Y8" s="43">
        <f t="shared" si="1"/>
        <v>126</v>
      </c>
      <c r="Z8" s="45">
        <f t="shared" si="1"/>
        <v>18.825800000000001</v>
      </c>
      <c r="AA8" s="43">
        <v>2</v>
      </c>
      <c r="AB8" s="45">
        <v>0.1938</v>
      </c>
      <c r="AC8" s="43">
        <v>15</v>
      </c>
      <c r="AD8" s="45">
        <v>0.17530000000000001</v>
      </c>
      <c r="AE8" s="43">
        <v>2</v>
      </c>
      <c r="AF8" s="45">
        <v>0.33019999999999999</v>
      </c>
      <c r="AG8" s="43">
        <v>0</v>
      </c>
      <c r="AH8" s="45">
        <v>0</v>
      </c>
      <c r="AI8" s="43">
        <v>0</v>
      </c>
      <c r="AJ8" s="45">
        <v>0</v>
      </c>
      <c r="AK8" s="43">
        <v>0</v>
      </c>
      <c r="AL8" s="45">
        <v>0</v>
      </c>
      <c r="AM8" s="43">
        <f t="shared" si="2"/>
        <v>3006</v>
      </c>
      <c r="AN8" s="45">
        <f t="shared" si="2"/>
        <v>70.904600000000002</v>
      </c>
      <c r="AO8" s="43">
        <v>3496</v>
      </c>
      <c r="AP8" s="45">
        <v>61.2577</v>
      </c>
    </row>
    <row r="9" spans="1:42" ht="17.25" x14ac:dyDescent="0.3">
      <c r="A9" s="42">
        <v>5</v>
      </c>
      <c r="B9" s="42" t="s">
        <v>4</v>
      </c>
      <c r="C9" s="43">
        <v>23</v>
      </c>
      <c r="D9" s="45">
        <v>2.1100000000000001E-2</v>
      </c>
      <c r="E9" s="43">
        <v>863</v>
      </c>
      <c r="F9" s="45">
        <v>22.994900000000001</v>
      </c>
      <c r="G9" s="43">
        <v>14</v>
      </c>
      <c r="H9" s="45">
        <v>0.51319999999999999</v>
      </c>
      <c r="I9" s="43">
        <v>78</v>
      </c>
      <c r="J9" s="45">
        <v>1.8504</v>
      </c>
      <c r="K9" s="43">
        <v>14</v>
      </c>
      <c r="L9" s="45">
        <v>0.4929</v>
      </c>
      <c r="M9" s="43">
        <f t="shared" si="0"/>
        <v>978</v>
      </c>
      <c r="N9" s="45">
        <f t="shared" si="0"/>
        <v>25.359300000000001</v>
      </c>
      <c r="O9" s="43">
        <v>75</v>
      </c>
      <c r="P9" s="45">
        <v>0.80310000000000004</v>
      </c>
      <c r="Q9" s="43">
        <v>0</v>
      </c>
      <c r="R9" s="45">
        <v>0</v>
      </c>
      <c r="S9" s="43">
        <v>0</v>
      </c>
      <c r="T9" s="45">
        <v>0</v>
      </c>
      <c r="U9" s="43">
        <v>0</v>
      </c>
      <c r="V9" s="45">
        <v>0</v>
      </c>
      <c r="W9" s="43">
        <v>0</v>
      </c>
      <c r="X9" s="45">
        <v>0</v>
      </c>
      <c r="Y9" s="43">
        <f t="shared" si="1"/>
        <v>75</v>
      </c>
      <c r="Z9" s="45">
        <f t="shared" si="1"/>
        <v>0.80310000000000004</v>
      </c>
      <c r="AA9" s="43">
        <v>1</v>
      </c>
      <c r="AB9" s="45">
        <v>9.69E-2</v>
      </c>
      <c r="AC9" s="43">
        <v>8</v>
      </c>
      <c r="AD9" s="45">
        <v>0.1241</v>
      </c>
      <c r="AE9" s="43">
        <v>10</v>
      </c>
      <c r="AF9" s="45">
        <v>0.89449999999999996</v>
      </c>
      <c r="AG9" s="43">
        <v>0</v>
      </c>
      <c r="AH9" s="45">
        <v>0</v>
      </c>
      <c r="AI9" s="43">
        <v>0</v>
      </c>
      <c r="AJ9" s="45">
        <v>0</v>
      </c>
      <c r="AK9" s="43">
        <v>1144</v>
      </c>
      <c r="AL9" s="45">
        <v>36.042000000000002</v>
      </c>
      <c r="AM9" s="43">
        <f t="shared" si="2"/>
        <v>2216</v>
      </c>
      <c r="AN9" s="45">
        <f t="shared" si="2"/>
        <v>63.319900000000004</v>
      </c>
      <c r="AO9" s="43">
        <v>439</v>
      </c>
      <c r="AP9" s="45">
        <v>5.9817</v>
      </c>
    </row>
    <row r="10" spans="1:42" ht="17.25" x14ac:dyDescent="0.3">
      <c r="A10" s="42">
        <v>6</v>
      </c>
      <c r="B10" s="42" t="s">
        <v>5</v>
      </c>
      <c r="C10" s="43">
        <v>6392</v>
      </c>
      <c r="D10" s="45">
        <v>97.343999999999994</v>
      </c>
      <c r="E10" s="43">
        <v>51</v>
      </c>
      <c r="F10" s="45">
        <v>3.2862</v>
      </c>
      <c r="G10" s="43">
        <v>14</v>
      </c>
      <c r="H10" s="45">
        <v>0.13980000000000001</v>
      </c>
      <c r="I10" s="43">
        <v>0</v>
      </c>
      <c r="J10" s="45">
        <v>0</v>
      </c>
      <c r="K10" s="43">
        <v>22</v>
      </c>
      <c r="L10" s="45">
        <v>0.37869999999999998</v>
      </c>
      <c r="M10" s="43">
        <f t="shared" si="0"/>
        <v>6465</v>
      </c>
      <c r="N10" s="45">
        <f t="shared" si="0"/>
        <v>101.00889999999998</v>
      </c>
      <c r="O10" s="43">
        <v>176</v>
      </c>
      <c r="P10" s="45">
        <v>10.059699999999999</v>
      </c>
      <c r="Q10" s="43">
        <v>9</v>
      </c>
      <c r="R10" s="45">
        <v>7.7735000000000003</v>
      </c>
      <c r="S10" s="43">
        <v>0</v>
      </c>
      <c r="T10" s="45">
        <v>0</v>
      </c>
      <c r="U10" s="43">
        <v>0</v>
      </c>
      <c r="V10" s="45">
        <v>0</v>
      </c>
      <c r="W10" s="43">
        <v>0</v>
      </c>
      <c r="X10" s="45">
        <v>0</v>
      </c>
      <c r="Y10" s="43">
        <f t="shared" si="1"/>
        <v>185</v>
      </c>
      <c r="Z10" s="45">
        <f t="shared" si="1"/>
        <v>17.833199999999998</v>
      </c>
      <c r="AA10" s="43">
        <v>3</v>
      </c>
      <c r="AB10" s="45">
        <v>0.29070000000000001</v>
      </c>
      <c r="AC10" s="43">
        <v>27</v>
      </c>
      <c r="AD10" s="45">
        <v>0.27029999999999998</v>
      </c>
      <c r="AE10" s="43">
        <v>2</v>
      </c>
      <c r="AF10" s="45">
        <v>1.5100000000000001E-2</v>
      </c>
      <c r="AG10" s="43">
        <v>0</v>
      </c>
      <c r="AH10" s="45">
        <v>0</v>
      </c>
      <c r="AI10" s="43">
        <v>0</v>
      </c>
      <c r="AJ10" s="45">
        <v>0</v>
      </c>
      <c r="AK10" s="43">
        <v>0</v>
      </c>
      <c r="AL10" s="45">
        <v>0</v>
      </c>
      <c r="AM10" s="43">
        <f t="shared" si="2"/>
        <v>6682</v>
      </c>
      <c r="AN10" s="45">
        <f t="shared" si="2"/>
        <v>119.4182</v>
      </c>
      <c r="AO10" s="43">
        <v>4332</v>
      </c>
      <c r="AP10" s="45">
        <v>70.054400000000001</v>
      </c>
    </row>
    <row r="11" spans="1:42" ht="17.25" x14ac:dyDescent="0.3">
      <c r="A11" s="42">
        <v>7</v>
      </c>
      <c r="B11" s="42" t="s">
        <v>6</v>
      </c>
      <c r="C11" s="43">
        <v>4</v>
      </c>
      <c r="D11" s="45">
        <v>4.9599999999999998E-2</v>
      </c>
      <c r="E11" s="43">
        <v>1385</v>
      </c>
      <c r="F11" s="45">
        <v>26.6388</v>
      </c>
      <c r="G11" s="43">
        <v>5</v>
      </c>
      <c r="H11" s="45">
        <v>0.1174</v>
      </c>
      <c r="I11" s="43">
        <v>2</v>
      </c>
      <c r="J11" s="45">
        <v>4.2500000000000003E-2</v>
      </c>
      <c r="K11" s="43">
        <v>1607</v>
      </c>
      <c r="L11" s="45">
        <v>36.654000000000003</v>
      </c>
      <c r="M11" s="43">
        <f t="shared" si="0"/>
        <v>2998</v>
      </c>
      <c r="N11" s="45">
        <f t="shared" si="0"/>
        <v>63.384900000000002</v>
      </c>
      <c r="O11" s="43">
        <v>55</v>
      </c>
      <c r="P11" s="45">
        <v>3.8832</v>
      </c>
      <c r="Q11" s="43">
        <v>4</v>
      </c>
      <c r="R11" s="45">
        <v>0.02</v>
      </c>
      <c r="S11" s="43">
        <v>0</v>
      </c>
      <c r="T11" s="45">
        <v>0</v>
      </c>
      <c r="U11" s="43">
        <v>0</v>
      </c>
      <c r="V11" s="45">
        <v>0</v>
      </c>
      <c r="W11" s="43">
        <v>0</v>
      </c>
      <c r="X11" s="45">
        <v>0</v>
      </c>
      <c r="Y11" s="43">
        <f t="shared" si="1"/>
        <v>59</v>
      </c>
      <c r="Z11" s="45">
        <f t="shared" si="1"/>
        <v>3.9032</v>
      </c>
      <c r="AA11" s="43">
        <v>1</v>
      </c>
      <c r="AB11" s="45">
        <v>9.69E-2</v>
      </c>
      <c r="AC11" s="43">
        <v>2</v>
      </c>
      <c r="AD11" s="45">
        <v>2.47E-2</v>
      </c>
      <c r="AE11" s="43">
        <v>8</v>
      </c>
      <c r="AF11" s="45">
        <v>0.2843</v>
      </c>
      <c r="AG11" s="43">
        <v>0</v>
      </c>
      <c r="AH11" s="45">
        <v>0</v>
      </c>
      <c r="AI11" s="43">
        <v>0</v>
      </c>
      <c r="AJ11" s="45">
        <v>0</v>
      </c>
      <c r="AK11" s="43">
        <v>0</v>
      </c>
      <c r="AL11" s="45">
        <v>0</v>
      </c>
      <c r="AM11" s="43">
        <f t="shared" si="2"/>
        <v>3068</v>
      </c>
      <c r="AN11" s="45">
        <f t="shared" si="2"/>
        <v>67.694000000000003</v>
      </c>
      <c r="AO11" s="43">
        <v>2093</v>
      </c>
      <c r="AP11" s="45">
        <v>45.770099999999999</v>
      </c>
    </row>
    <row r="12" spans="1:42" ht="17.25" x14ac:dyDescent="0.3">
      <c r="A12" s="42">
        <v>8</v>
      </c>
      <c r="B12" s="42" t="s">
        <v>16</v>
      </c>
      <c r="C12" s="43">
        <v>536</v>
      </c>
      <c r="D12" s="45">
        <v>3.9946000000000002</v>
      </c>
      <c r="E12" s="43">
        <v>0</v>
      </c>
      <c r="F12" s="45">
        <v>0</v>
      </c>
      <c r="G12" s="43">
        <v>0</v>
      </c>
      <c r="H12" s="45">
        <v>0</v>
      </c>
      <c r="I12" s="43">
        <v>0</v>
      </c>
      <c r="J12" s="45">
        <v>0</v>
      </c>
      <c r="K12" s="43">
        <v>0</v>
      </c>
      <c r="L12" s="45">
        <v>0</v>
      </c>
      <c r="M12" s="43">
        <f t="shared" si="0"/>
        <v>536</v>
      </c>
      <c r="N12" s="45">
        <f t="shared" si="0"/>
        <v>3.9946000000000002</v>
      </c>
      <c r="O12" s="43">
        <v>9</v>
      </c>
      <c r="P12" s="45">
        <v>3.1467000000000001</v>
      </c>
      <c r="Q12" s="43">
        <v>1</v>
      </c>
      <c r="R12" s="45">
        <v>1.2869999999999999</v>
      </c>
      <c r="S12" s="43">
        <v>0</v>
      </c>
      <c r="T12" s="45">
        <v>0</v>
      </c>
      <c r="U12" s="43">
        <v>0</v>
      </c>
      <c r="V12" s="45">
        <v>0</v>
      </c>
      <c r="W12" s="43">
        <v>0</v>
      </c>
      <c r="X12" s="45">
        <v>0</v>
      </c>
      <c r="Y12" s="43">
        <f t="shared" si="1"/>
        <v>10</v>
      </c>
      <c r="Z12" s="45">
        <f t="shared" si="1"/>
        <v>4.4337</v>
      </c>
      <c r="AA12" s="43">
        <v>1</v>
      </c>
      <c r="AB12" s="45">
        <v>6.7100000000000007E-2</v>
      </c>
      <c r="AC12" s="43">
        <v>1</v>
      </c>
      <c r="AD12" s="45">
        <v>9.1000000000000004E-3</v>
      </c>
      <c r="AE12" s="43">
        <v>0</v>
      </c>
      <c r="AF12" s="45">
        <v>0</v>
      </c>
      <c r="AG12" s="43">
        <v>0</v>
      </c>
      <c r="AH12" s="45">
        <v>0</v>
      </c>
      <c r="AI12" s="43">
        <v>0</v>
      </c>
      <c r="AJ12" s="45">
        <v>0</v>
      </c>
      <c r="AK12" s="43">
        <v>0</v>
      </c>
      <c r="AL12" s="45">
        <v>0</v>
      </c>
      <c r="AM12" s="43">
        <f t="shared" si="2"/>
        <v>548</v>
      </c>
      <c r="AN12" s="45">
        <f t="shared" si="2"/>
        <v>8.5045000000000002</v>
      </c>
      <c r="AO12" s="43">
        <v>597</v>
      </c>
      <c r="AP12" s="45">
        <v>4.4268000000000001</v>
      </c>
    </row>
    <row r="13" spans="1:42" ht="17.25" x14ac:dyDescent="0.3">
      <c r="A13" s="42">
        <v>9</v>
      </c>
      <c r="B13" s="42" t="s">
        <v>29</v>
      </c>
      <c r="C13" s="43">
        <v>32</v>
      </c>
      <c r="D13" s="45">
        <v>1.3239000000000001</v>
      </c>
      <c r="E13" s="43">
        <v>1800</v>
      </c>
      <c r="F13" s="45">
        <v>61.750599999999999</v>
      </c>
      <c r="G13" s="43">
        <v>1792</v>
      </c>
      <c r="H13" s="45">
        <v>62.878399999999999</v>
      </c>
      <c r="I13" s="43">
        <v>0</v>
      </c>
      <c r="J13" s="45">
        <v>0</v>
      </c>
      <c r="K13" s="43">
        <v>0</v>
      </c>
      <c r="L13" s="45">
        <v>0</v>
      </c>
      <c r="M13" s="43">
        <f t="shared" si="0"/>
        <v>1832</v>
      </c>
      <c r="N13" s="45">
        <f t="shared" si="0"/>
        <v>63.0745</v>
      </c>
      <c r="O13" s="43">
        <v>0</v>
      </c>
      <c r="P13" s="45">
        <v>0</v>
      </c>
      <c r="Q13" s="43">
        <v>0</v>
      </c>
      <c r="R13" s="45">
        <v>0</v>
      </c>
      <c r="S13" s="43">
        <v>0</v>
      </c>
      <c r="T13" s="45">
        <v>0</v>
      </c>
      <c r="U13" s="43">
        <v>0</v>
      </c>
      <c r="V13" s="45">
        <v>0</v>
      </c>
      <c r="W13" s="43">
        <v>0</v>
      </c>
      <c r="X13" s="45">
        <v>0</v>
      </c>
      <c r="Y13" s="43">
        <f t="shared" si="1"/>
        <v>0</v>
      </c>
      <c r="Z13" s="45">
        <f t="shared" si="1"/>
        <v>0</v>
      </c>
      <c r="AA13" s="43">
        <v>1</v>
      </c>
      <c r="AB13" s="45">
        <v>9.69E-2</v>
      </c>
      <c r="AC13" s="43">
        <v>0</v>
      </c>
      <c r="AD13" s="45">
        <v>0</v>
      </c>
      <c r="AE13" s="43">
        <v>0</v>
      </c>
      <c r="AF13" s="45">
        <v>0</v>
      </c>
      <c r="AG13" s="43">
        <v>0</v>
      </c>
      <c r="AH13" s="45">
        <v>0</v>
      </c>
      <c r="AI13" s="43">
        <v>0</v>
      </c>
      <c r="AJ13" s="45">
        <v>0</v>
      </c>
      <c r="AK13" s="43">
        <v>0</v>
      </c>
      <c r="AL13" s="45">
        <v>0</v>
      </c>
      <c r="AM13" s="43">
        <f t="shared" si="2"/>
        <v>1833</v>
      </c>
      <c r="AN13" s="45">
        <f t="shared" si="2"/>
        <v>63.171399999999998</v>
      </c>
      <c r="AO13" s="43">
        <v>953</v>
      </c>
      <c r="AP13" s="45">
        <v>17.593800000000002</v>
      </c>
    </row>
    <row r="14" spans="1:42" ht="17.25" x14ac:dyDescent="0.3">
      <c r="A14" s="42">
        <v>10</v>
      </c>
      <c r="B14" s="42" t="s">
        <v>24</v>
      </c>
      <c r="C14" s="43">
        <v>3894</v>
      </c>
      <c r="D14" s="45">
        <v>69.056299999999993</v>
      </c>
      <c r="E14" s="43">
        <v>0</v>
      </c>
      <c r="F14" s="45">
        <v>0</v>
      </c>
      <c r="G14" s="43">
        <v>0</v>
      </c>
      <c r="H14" s="45">
        <v>0</v>
      </c>
      <c r="I14" s="43">
        <v>0</v>
      </c>
      <c r="J14" s="45">
        <v>0</v>
      </c>
      <c r="K14" s="43">
        <v>0</v>
      </c>
      <c r="L14" s="45">
        <v>0</v>
      </c>
      <c r="M14" s="43">
        <f t="shared" si="0"/>
        <v>3894</v>
      </c>
      <c r="N14" s="45">
        <f t="shared" si="0"/>
        <v>69.056299999999993</v>
      </c>
      <c r="O14" s="43">
        <v>9</v>
      </c>
      <c r="P14" s="45">
        <v>2.6760999999999999</v>
      </c>
      <c r="Q14" s="43">
        <v>0</v>
      </c>
      <c r="R14" s="45">
        <v>0</v>
      </c>
      <c r="S14" s="43">
        <v>0</v>
      </c>
      <c r="T14" s="45">
        <v>0</v>
      </c>
      <c r="U14" s="43">
        <v>0</v>
      </c>
      <c r="V14" s="45">
        <v>0</v>
      </c>
      <c r="W14" s="43">
        <v>0</v>
      </c>
      <c r="X14" s="45">
        <v>0</v>
      </c>
      <c r="Y14" s="43">
        <f t="shared" si="1"/>
        <v>9</v>
      </c>
      <c r="Z14" s="45">
        <f t="shared" si="1"/>
        <v>2.6760999999999999</v>
      </c>
      <c r="AA14" s="43">
        <v>1</v>
      </c>
      <c r="AB14" s="45">
        <v>9.69E-2</v>
      </c>
      <c r="AC14" s="43">
        <v>0</v>
      </c>
      <c r="AD14" s="45">
        <v>0</v>
      </c>
      <c r="AE14" s="43">
        <v>0</v>
      </c>
      <c r="AF14" s="45">
        <v>0</v>
      </c>
      <c r="AG14" s="43">
        <v>0</v>
      </c>
      <c r="AH14" s="45">
        <v>0</v>
      </c>
      <c r="AI14" s="43">
        <v>0</v>
      </c>
      <c r="AJ14" s="45">
        <v>0</v>
      </c>
      <c r="AK14" s="43">
        <v>0</v>
      </c>
      <c r="AL14" s="45">
        <v>0</v>
      </c>
      <c r="AM14" s="43">
        <f t="shared" si="2"/>
        <v>3904</v>
      </c>
      <c r="AN14" s="45">
        <f t="shared" si="2"/>
        <v>71.829300000000003</v>
      </c>
      <c r="AO14" s="43">
        <v>4553</v>
      </c>
      <c r="AP14" s="45">
        <v>80.547799999999995</v>
      </c>
    </row>
    <row r="15" spans="1:42" ht="17.25" x14ac:dyDescent="0.3">
      <c r="A15" s="42">
        <v>11</v>
      </c>
      <c r="B15" s="42" t="s">
        <v>38</v>
      </c>
      <c r="C15" s="43">
        <v>0</v>
      </c>
      <c r="D15" s="45">
        <v>0</v>
      </c>
      <c r="E15" s="43">
        <v>2875</v>
      </c>
      <c r="F15" s="45">
        <v>18.688300000000002</v>
      </c>
      <c r="G15" s="43">
        <v>2875</v>
      </c>
      <c r="H15" s="45">
        <v>18.688300000000002</v>
      </c>
      <c r="I15" s="43">
        <v>0</v>
      </c>
      <c r="J15" s="45">
        <v>0</v>
      </c>
      <c r="K15" s="43">
        <v>0</v>
      </c>
      <c r="L15" s="45">
        <v>0</v>
      </c>
      <c r="M15" s="43">
        <f t="shared" si="0"/>
        <v>2875</v>
      </c>
      <c r="N15" s="45">
        <f t="shared" si="0"/>
        <v>18.688300000000002</v>
      </c>
      <c r="O15" s="43">
        <v>153</v>
      </c>
      <c r="P15" s="45">
        <v>13.0082</v>
      </c>
      <c r="Q15" s="43">
        <v>0</v>
      </c>
      <c r="R15" s="45">
        <v>0</v>
      </c>
      <c r="S15" s="43">
        <v>0</v>
      </c>
      <c r="T15" s="45">
        <v>0</v>
      </c>
      <c r="U15" s="43">
        <v>0</v>
      </c>
      <c r="V15" s="45">
        <v>0</v>
      </c>
      <c r="W15" s="43">
        <v>0</v>
      </c>
      <c r="X15" s="45">
        <v>0</v>
      </c>
      <c r="Y15" s="43">
        <f t="shared" si="1"/>
        <v>153</v>
      </c>
      <c r="Z15" s="45">
        <f t="shared" si="1"/>
        <v>13.0082</v>
      </c>
      <c r="AA15" s="43">
        <v>0</v>
      </c>
      <c r="AB15" s="45">
        <v>0</v>
      </c>
      <c r="AC15" s="43">
        <v>0</v>
      </c>
      <c r="AD15" s="45">
        <v>0</v>
      </c>
      <c r="AE15" s="43">
        <v>1</v>
      </c>
      <c r="AF15" s="45">
        <v>4.1399999999999999E-2</v>
      </c>
      <c r="AG15" s="43">
        <v>0</v>
      </c>
      <c r="AH15" s="45">
        <v>0</v>
      </c>
      <c r="AI15" s="43">
        <v>0</v>
      </c>
      <c r="AJ15" s="45">
        <v>0</v>
      </c>
      <c r="AK15" s="43">
        <v>52</v>
      </c>
      <c r="AL15" s="45">
        <v>0.32340000000000002</v>
      </c>
      <c r="AM15" s="43">
        <f t="shared" si="2"/>
        <v>3081</v>
      </c>
      <c r="AN15" s="45">
        <f t="shared" si="2"/>
        <v>32.061300000000003</v>
      </c>
      <c r="AO15" s="43">
        <v>3556</v>
      </c>
      <c r="AP15" s="45">
        <v>22.9557</v>
      </c>
    </row>
    <row r="16" spans="1:42" ht="17.25" x14ac:dyDescent="0.3">
      <c r="A16" s="42">
        <v>12</v>
      </c>
      <c r="B16" s="42" t="s">
        <v>17</v>
      </c>
      <c r="C16" s="43">
        <v>2136</v>
      </c>
      <c r="D16" s="45">
        <v>45.206499999999998</v>
      </c>
      <c r="E16" s="43">
        <v>7</v>
      </c>
      <c r="F16" s="45">
        <v>0.40279999999999999</v>
      </c>
      <c r="G16" s="43">
        <v>0</v>
      </c>
      <c r="H16" s="45">
        <v>0</v>
      </c>
      <c r="I16" s="43">
        <v>0</v>
      </c>
      <c r="J16" s="45">
        <v>0</v>
      </c>
      <c r="K16" s="43">
        <v>2</v>
      </c>
      <c r="L16" s="45">
        <v>0.29499999999999998</v>
      </c>
      <c r="M16" s="43">
        <f t="shared" si="0"/>
        <v>2145</v>
      </c>
      <c r="N16" s="45">
        <f t="shared" si="0"/>
        <v>45.904299999999999</v>
      </c>
      <c r="O16" s="43">
        <v>54</v>
      </c>
      <c r="P16" s="45">
        <v>3.4588999999999999</v>
      </c>
      <c r="Q16" s="43">
        <v>0</v>
      </c>
      <c r="R16" s="45">
        <v>0</v>
      </c>
      <c r="S16" s="43">
        <v>0</v>
      </c>
      <c r="T16" s="45">
        <v>0</v>
      </c>
      <c r="U16" s="43">
        <v>0</v>
      </c>
      <c r="V16" s="45">
        <v>0</v>
      </c>
      <c r="W16" s="43">
        <v>0</v>
      </c>
      <c r="X16" s="45">
        <v>0</v>
      </c>
      <c r="Y16" s="43">
        <f t="shared" si="1"/>
        <v>54</v>
      </c>
      <c r="Z16" s="45">
        <f t="shared" si="1"/>
        <v>3.4588999999999999</v>
      </c>
      <c r="AA16" s="43">
        <v>1</v>
      </c>
      <c r="AB16" s="45">
        <v>9.69E-2</v>
      </c>
      <c r="AC16" s="43">
        <v>1</v>
      </c>
      <c r="AD16" s="45">
        <v>6.4999999999999997E-3</v>
      </c>
      <c r="AE16" s="43">
        <v>4</v>
      </c>
      <c r="AF16" s="45">
        <v>0.26019999999999999</v>
      </c>
      <c r="AG16" s="43">
        <v>0</v>
      </c>
      <c r="AH16" s="45">
        <v>0</v>
      </c>
      <c r="AI16" s="43">
        <v>0</v>
      </c>
      <c r="AJ16" s="45">
        <v>0</v>
      </c>
      <c r="AK16" s="43">
        <v>1</v>
      </c>
      <c r="AL16" s="45">
        <v>4.1999999999999997E-3</v>
      </c>
      <c r="AM16" s="43">
        <f t="shared" si="2"/>
        <v>2206</v>
      </c>
      <c r="AN16" s="45">
        <f t="shared" si="2"/>
        <v>49.730999999999995</v>
      </c>
      <c r="AO16" s="43">
        <v>1045</v>
      </c>
      <c r="AP16" s="45">
        <v>18.165099999999999</v>
      </c>
    </row>
    <row r="17" spans="1:42" ht="17.25" x14ac:dyDescent="0.3">
      <c r="A17" s="42">
        <v>13</v>
      </c>
      <c r="B17" s="42" t="s">
        <v>18</v>
      </c>
      <c r="C17" s="43">
        <v>2</v>
      </c>
      <c r="D17" s="45">
        <v>1.1879</v>
      </c>
      <c r="E17" s="43">
        <v>344</v>
      </c>
      <c r="F17" s="45">
        <v>12.803000000000001</v>
      </c>
      <c r="G17" s="43">
        <v>1</v>
      </c>
      <c r="H17" s="45">
        <v>1.54E-2</v>
      </c>
      <c r="I17" s="43">
        <v>0</v>
      </c>
      <c r="J17" s="45">
        <v>0</v>
      </c>
      <c r="K17" s="43">
        <v>0</v>
      </c>
      <c r="L17" s="45">
        <v>0</v>
      </c>
      <c r="M17" s="43">
        <f t="shared" si="0"/>
        <v>346</v>
      </c>
      <c r="N17" s="45">
        <f t="shared" si="0"/>
        <v>13.9909</v>
      </c>
      <c r="O17" s="43">
        <v>23</v>
      </c>
      <c r="P17" s="45">
        <v>7.5090000000000003</v>
      </c>
      <c r="Q17" s="43">
        <v>6</v>
      </c>
      <c r="R17" s="45">
        <v>42.35</v>
      </c>
      <c r="S17" s="43">
        <v>0</v>
      </c>
      <c r="T17" s="45">
        <v>0</v>
      </c>
      <c r="U17" s="43">
        <v>0</v>
      </c>
      <c r="V17" s="45">
        <v>0</v>
      </c>
      <c r="W17" s="43">
        <v>0</v>
      </c>
      <c r="X17" s="45">
        <v>0</v>
      </c>
      <c r="Y17" s="43">
        <f t="shared" si="1"/>
        <v>29</v>
      </c>
      <c r="Z17" s="45">
        <f t="shared" si="1"/>
        <v>49.859000000000002</v>
      </c>
      <c r="AA17" s="43">
        <v>1</v>
      </c>
      <c r="AB17" s="45">
        <v>0.1416</v>
      </c>
      <c r="AC17" s="43">
        <v>0</v>
      </c>
      <c r="AD17" s="45">
        <v>0</v>
      </c>
      <c r="AE17" s="43">
        <v>51</v>
      </c>
      <c r="AF17" s="45">
        <v>0.64870000000000005</v>
      </c>
      <c r="AG17" s="43">
        <v>0</v>
      </c>
      <c r="AH17" s="45">
        <v>0</v>
      </c>
      <c r="AI17" s="43">
        <v>0</v>
      </c>
      <c r="AJ17" s="45">
        <v>0</v>
      </c>
      <c r="AK17" s="43">
        <v>1</v>
      </c>
      <c r="AL17" s="45">
        <v>8.0000000000000002E-3</v>
      </c>
      <c r="AM17" s="43">
        <f t="shared" si="2"/>
        <v>428</v>
      </c>
      <c r="AN17" s="45">
        <f t="shared" si="2"/>
        <v>64.648200000000003</v>
      </c>
      <c r="AO17" s="43">
        <v>432</v>
      </c>
      <c r="AP17" s="45">
        <v>15.3161</v>
      </c>
    </row>
    <row r="18" spans="1:42" ht="17.25" x14ac:dyDescent="0.3">
      <c r="A18" s="42">
        <v>14</v>
      </c>
      <c r="B18" s="42" t="s">
        <v>19</v>
      </c>
      <c r="C18" s="43">
        <v>16</v>
      </c>
      <c r="D18" s="45">
        <v>0.96199999999999997</v>
      </c>
      <c r="E18" s="43">
        <v>117</v>
      </c>
      <c r="F18" s="45">
        <v>3.1074000000000002</v>
      </c>
      <c r="G18" s="43">
        <v>88</v>
      </c>
      <c r="H18" s="45">
        <v>1.9681</v>
      </c>
      <c r="I18" s="43">
        <v>0</v>
      </c>
      <c r="J18" s="45">
        <v>0</v>
      </c>
      <c r="K18" s="43">
        <v>0</v>
      </c>
      <c r="L18" s="45">
        <v>0</v>
      </c>
      <c r="M18" s="43">
        <f t="shared" si="0"/>
        <v>133</v>
      </c>
      <c r="N18" s="45">
        <f t="shared" si="0"/>
        <v>4.0693999999999999</v>
      </c>
      <c r="O18" s="43">
        <v>35</v>
      </c>
      <c r="P18" s="45">
        <v>13.989800000000001</v>
      </c>
      <c r="Q18" s="43">
        <v>13</v>
      </c>
      <c r="R18" s="45">
        <v>29.2499</v>
      </c>
      <c r="S18" s="43">
        <v>1</v>
      </c>
      <c r="T18" s="45">
        <v>5.0193000000000003</v>
      </c>
      <c r="U18" s="43">
        <v>0</v>
      </c>
      <c r="V18" s="45">
        <v>0</v>
      </c>
      <c r="W18" s="43">
        <v>0</v>
      </c>
      <c r="X18" s="45">
        <v>0</v>
      </c>
      <c r="Y18" s="43">
        <f t="shared" si="1"/>
        <v>49</v>
      </c>
      <c r="Z18" s="45">
        <f t="shared" si="1"/>
        <v>48.259</v>
      </c>
      <c r="AA18" s="43">
        <v>1</v>
      </c>
      <c r="AB18" s="45">
        <v>0.12670000000000001</v>
      </c>
      <c r="AC18" s="43">
        <v>0</v>
      </c>
      <c r="AD18" s="45">
        <v>0</v>
      </c>
      <c r="AE18" s="43">
        <v>0</v>
      </c>
      <c r="AF18" s="45">
        <v>0</v>
      </c>
      <c r="AG18" s="43">
        <v>0</v>
      </c>
      <c r="AH18" s="45">
        <v>0</v>
      </c>
      <c r="AI18" s="43">
        <v>0</v>
      </c>
      <c r="AJ18" s="45">
        <v>0</v>
      </c>
      <c r="AK18" s="43">
        <v>0</v>
      </c>
      <c r="AL18" s="45">
        <v>0</v>
      </c>
      <c r="AM18" s="43">
        <f t="shared" si="2"/>
        <v>183</v>
      </c>
      <c r="AN18" s="45">
        <f t="shared" si="2"/>
        <v>52.455100000000002</v>
      </c>
      <c r="AO18" s="43">
        <v>106</v>
      </c>
      <c r="AP18" s="45">
        <v>4.3559999999999999</v>
      </c>
    </row>
    <row r="19" spans="1:42" ht="17.25" x14ac:dyDescent="0.3">
      <c r="A19" s="42">
        <v>15</v>
      </c>
      <c r="B19" s="42" t="s">
        <v>20</v>
      </c>
      <c r="C19" s="43">
        <v>1090</v>
      </c>
      <c r="D19" s="45">
        <v>31.771899999999999</v>
      </c>
      <c r="E19" s="43">
        <v>2</v>
      </c>
      <c r="F19" s="45">
        <v>3.8399999999999997E-2</v>
      </c>
      <c r="G19" s="43">
        <v>5</v>
      </c>
      <c r="H19" s="45">
        <v>8.3099999999999993E-2</v>
      </c>
      <c r="I19" s="43">
        <v>0</v>
      </c>
      <c r="J19" s="45">
        <v>0</v>
      </c>
      <c r="K19" s="43">
        <v>48</v>
      </c>
      <c r="L19" s="45">
        <v>1.9051</v>
      </c>
      <c r="M19" s="43">
        <f t="shared" si="0"/>
        <v>1140</v>
      </c>
      <c r="N19" s="45">
        <f t="shared" si="0"/>
        <v>33.715399999999995</v>
      </c>
      <c r="O19" s="43">
        <v>36</v>
      </c>
      <c r="P19" s="45">
        <v>2.8412000000000002</v>
      </c>
      <c r="Q19" s="43">
        <v>0</v>
      </c>
      <c r="R19" s="45">
        <v>0</v>
      </c>
      <c r="S19" s="43">
        <v>0</v>
      </c>
      <c r="T19" s="45">
        <v>0</v>
      </c>
      <c r="U19" s="43">
        <v>0</v>
      </c>
      <c r="V19" s="45">
        <v>0</v>
      </c>
      <c r="W19" s="43">
        <v>0</v>
      </c>
      <c r="X19" s="45">
        <v>0</v>
      </c>
      <c r="Y19" s="43">
        <f t="shared" si="1"/>
        <v>36</v>
      </c>
      <c r="Z19" s="45">
        <f t="shared" si="1"/>
        <v>2.8412000000000002</v>
      </c>
      <c r="AA19" s="43">
        <v>1</v>
      </c>
      <c r="AB19" s="45">
        <v>9.69E-2</v>
      </c>
      <c r="AC19" s="43">
        <v>2</v>
      </c>
      <c r="AD19" s="45">
        <v>1.8499999999999999E-2</v>
      </c>
      <c r="AE19" s="43">
        <v>0</v>
      </c>
      <c r="AF19" s="45">
        <v>0</v>
      </c>
      <c r="AG19" s="43">
        <v>1</v>
      </c>
      <c r="AH19" s="45">
        <v>1.9E-2</v>
      </c>
      <c r="AI19" s="43">
        <v>0</v>
      </c>
      <c r="AJ19" s="45">
        <v>0</v>
      </c>
      <c r="AK19" s="43">
        <v>0</v>
      </c>
      <c r="AL19" s="45">
        <v>0</v>
      </c>
      <c r="AM19" s="43">
        <f t="shared" si="2"/>
        <v>1180</v>
      </c>
      <c r="AN19" s="45">
        <f t="shared" si="2"/>
        <v>36.690999999999995</v>
      </c>
      <c r="AO19" s="43">
        <v>904</v>
      </c>
      <c r="AP19" s="45">
        <v>17.1812</v>
      </c>
    </row>
    <row r="20" spans="1:42" ht="17.25" x14ac:dyDescent="0.3">
      <c r="A20" s="42">
        <v>16</v>
      </c>
      <c r="B20" s="42" t="s">
        <v>7</v>
      </c>
      <c r="C20" s="43">
        <v>14332</v>
      </c>
      <c r="D20" s="45">
        <v>204.1165</v>
      </c>
      <c r="E20" s="43">
        <v>12</v>
      </c>
      <c r="F20" s="45">
        <v>1.0233000000000001</v>
      </c>
      <c r="G20" s="43">
        <v>647</v>
      </c>
      <c r="H20" s="45">
        <v>11.3971</v>
      </c>
      <c r="I20" s="43">
        <v>1</v>
      </c>
      <c r="J20" s="45">
        <v>4.9500000000000002E-2</v>
      </c>
      <c r="K20" s="43">
        <v>0</v>
      </c>
      <c r="L20" s="45">
        <v>0</v>
      </c>
      <c r="M20" s="43">
        <f t="shared" si="0"/>
        <v>14345</v>
      </c>
      <c r="N20" s="45">
        <f t="shared" si="0"/>
        <v>205.1893</v>
      </c>
      <c r="O20" s="43">
        <v>395</v>
      </c>
      <c r="P20" s="45">
        <v>34.924300000000002</v>
      </c>
      <c r="Q20" s="43">
        <v>19</v>
      </c>
      <c r="R20" s="45">
        <v>27.218900000000001</v>
      </c>
      <c r="S20" s="43">
        <v>1</v>
      </c>
      <c r="T20" s="45">
        <v>1.2869999999999999</v>
      </c>
      <c r="U20" s="43">
        <v>0</v>
      </c>
      <c r="V20" s="45">
        <v>0</v>
      </c>
      <c r="W20" s="43">
        <v>0</v>
      </c>
      <c r="X20" s="45">
        <v>0</v>
      </c>
      <c r="Y20" s="43">
        <f t="shared" si="1"/>
        <v>415</v>
      </c>
      <c r="Z20" s="45">
        <f t="shared" si="1"/>
        <v>63.430200000000006</v>
      </c>
      <c r="AA20" s="43">
        <v>7</v>
      </c>
      <c r="AB20" s="45">
        <v>0.4546</v>
      </c>
      <c r="AC20" s="43">
        <v>25</v>
      </c>
      <c r="AD20" s="45">
        <v>0.40839999999999999</v>
      </c>
      <c r="AE20" s="43">
        <v>2</v>
      </c>
      <c r="AF20" s="45">
        <v>0.27679999999999999</v>
      </c>
      <c r="AG20" s="43">
        <v>0</v>
      </c>
      <c r="AH20" s="45">
        <v>0</v>
      </c>
      <c r="AI20" s="43">
        <v>0</v>
      </c>
      <c r="AJ20" s="45">
        <v>0</v>
      </c>
      <c r="AK20" s="43">
        <v>0</v>
      </c>
      <c r="AL20" s="45">
        <v>0</v>
      </c>
      <c r="AM20" s="43">
        <f t="shared" si="2"/>
        <v>14794</v>
      </c>
      <c r="AN20" s="45">
        <f t="shared" si="2"/>
        <v>269.7593</v>
      </c>
      <c r="AO20" s="43">
        <v>15660</v>
      </c>
      <c r="AP20" s="45">
        <v>195.53110000000001</v>
      </c>
    </row>
    <row r="21" spans="1:42" ht="17.25" x14ac:dyDescent="0.3">
      <c r="A21" s="42">
        <v>17</v>
      </c>
      <c r="B21" s="42" t="s">
        <v>8</v>
      </c>
      <c r="C21" s="43">
        <v>5332</v>
      </c>
      <c r="D21" s="45">
        <v>98.072400000000002</v>
      </c>
      <c r="E21" s="43">
        <v>932</v>
      </c>
      <c r="F21" s="45">
        <v>17.851800000000001</v>
      </c>
      <c r="G21" s="43">
        <v>4252</v>
      </c>
      <c r="H21" s="45">
        <v>81.311000000000007</v>
      </c>
      <c r="I21" s="43">
        <v>0</v>
      </c>
      <c r="J21" s="45">
        <v>0</v>
      </c>
      <c r="K21" s="43">
        <v>1</v>
      </c>
      <c r="L21" s="45">
        <v>0</v>
      </c>
      <c r="M21" s="43">
        <f t="shared" si="0"/>
        <v>6265</v>
      </c>
      <c r="N21" s="45">
        <f t="shared" si="0"/>
        <v>115.9242</v>
      </c>
      <c r="O21" s="43">
        <v>646</v>
      </c>
      <c r="P21" s="45">
        <v>9.5726999999999993</v>
      </c>
      <c r="Q21" s="43">
        <v>0</v>
      </c>
      <c r="R21" s="45">
        <v>0</v>
      </c>
      <c r="S21" s="43">
        <v>0</v>
      </c>
      <c r="T21" s="45">
        <v>0</v>
      </c>
      <c r="U21" s="43">
        <v>0</v>
      </c>
      <c r="V21" s="45">
        <v>0</v>
      </c>
      <c r="W21" s="43">
        <v>0</v>
      </c>
      <c r="X21" s="45">
        <v>0</v>
      </c>
      <c r="Y21" s="43">
        <f t="shared" si="1"/>
        <v>646</v>
      </c>
      <c r="Z21" s="45">
        <f t="shared" si="1"/>
        <v>9.5726999999999993</v>
      </c>
      <c r="AA21" s="43">
        <v>5</v>
      </c>
      <c r="AB21" s="45">
        <v>0.42480000000000001</v>
      </c>
      <c r="AC21" s="43">
        <v>57</v>
      </c>
      <c r="AD21" s="45">
        <v>0.64549999999999996</v>
      </c>
      <c r="AE21" s="43">
        <v>11</v>
      </c>
      <c r="AF21" s="45">
        <v>1.1187</v>
      </c>
      <c r="AG21" s="43">
        <v>0</v>
      </c>
      <c r="AH21" s="45">
        <v>0</v>
      </c>
      <c r="AI21" s="43">
        <v>1</v>
      </c>
      <c r="AJ21" s="45">
        <v>1.0200000000000001E-2</v>
      </c>
      <c r="AK21" s="43">
        <v>7</v>
      </c>
      <c r="AL21" s="45">
        <v>5.1200000000000002E-2</v>
      </c>
      <c r="AM21" s="43">
        <f t="shared" si="2"/>
        <v>6992</v>
      </c>
      <c r="AN21" s="45">
        <f t="shared" si="2"/>
        <v>127.7473</v>
      </c>
      <c r="AO21" s="43">
        <v>7201</v>
      </c>
      <c r="AP21" s="45">
        <v>117.3145</v>
      </c>
    </row>
    <row r="22" spans="1:42" ht="17.25" x14ac:dyDescent="0.3">
      <c r="A22" s="42">
        <v>18</v>
      </c>
      <c r="B22" s="42" t="s">
        <v>30</v>
      </c>
      <c r="C22" s="43">
        <v>0</v>
      </c>
      <c r="D22" s="45">
        <v>0</v>
      </c>
      <c r="E22" s="43">
        <v>0</v>
      </c>
      <c r="F22" s="45">
        <v>0</v>
      </c>
      <c r="G22" s="43">
        <v>0</v>
      </c>
      <c r="H22" s="45">
        <v>0</v>
      </c>
      <c r="I22" s="43">
        <v>0</v>
      </c>
      <c r="J22" s="45">
        <v>0</v>
      </c>
      <c r="K22" s="43">
        <v>0</v>
      </c>
      <c r="L22" s="45">
        <v>0</v>
      </c>
      <c r="M22" s="43">
        <f t="shared" si="0"/>
        <v>0</v>
      </c>
      <c r="N22" s="45">
        <f t="shared" si="0"/>
        <v>0</v>
      </c>
      <c r="O22" s="43">
        <v>32</v>
      </c>
      <c r="P22" s="45">
        <v>5.4074</v>
      </c>
      <c r="Q22" s="43">
        <v>5</v>
      </c>
      <c r="R22" s="45">
        <v>0.77349999999999997</v>
      </c>
      <c r="S22" s="43">
        <v>1</v>
      </c>
      <c r="T22" s="45">
        <v>0.19309999999999999</v>
      </c>
      <c r="U22" s="43">
        <v>0</v>
      </c>
      <c r="V22" s="45">
        <v>0</v>
      </c>
      <c r="W22" s="43">
        <v>0</v>
      </c>
      <c r="X22" s="45">
        <v>0</v>
      </c>
      <c r="Y22" s="43">
        <f t="shared" si="1"/>
        <v>38</v>
      </c>
      <c r="Z22" s="45">
        <f t="shared" si="1"/>
        <v>6.3740000000000006</v>
      </c>
      <c r="AA22" s="43">
        <v>0</v>
      </c>
      <c r="AB22" s="45">
        <v>0</v>
      </c>
      <c r="AC22" s="43">
        <v>0</v>
      </c>
      <c r="AD22" s="45">
        <v>0</v>
      </c>
      <c r="AE22" s="43">
        <v>0</v>
      </c>
      <c r="AF22" s="45">
        <v>0</v>
      </c>
      <c r="AG22" s="43">
        <v>0</v>
      </c>
      <c r="AH22" s="45">
        <v>0</v>
      </c>
      <c r="AI22" s="43">
        <v>0</v>
      </c>
      <c r="AJ22" s="45">
        <v>0</v>
      </c>
      <c r="AK22" s="43">
        <v>0</v>
      </c>
      <c r="AL22" s="45">
        <v>0</v>
      </c>
      <c r="AM22" s="43">
        <f t="shared" si="2"/>
        <v>38</v>
      </c>
      <c r="AN22" s="45">
        <f t="shared" si="2"/>
        <v>6.3740000000000006</v>
      </c>
      <c r="AO22" s="43">
        <v>0</v>
      </c>
      <c r="AP22" s="45">
        <v>0</v>
      </c>
    </row>
    <row r="23" spans="1:42" ht="17.25" x14ac:dyDescent="0.3">
      <c r="A23" s="42">
        <v>19</v>
      </c>
      <c r="B23" s="42" t="s">
        <v>22</v>
      </c>
      <c r="C23" s="43">
        <v>556</v>
      </c>
      <c r="D23" s="45">
        <v>12.332800000000001</v>
      </c>
      <c r="E23" s="43">
        <v>225</v>
      </c>
      <c r="F23" s="45">
        <v>6.0580999999999996</v>
      </c>
      <c r="G23" s="43">
        <v>221</v>
      </c>
      <c r="H23" s="45">
        <v>4.6604000000000001</v>
      </c>
      <c r="I23" s="43">
        <v>0</v>
      </c>
      <c r="J23" s="45">
        <v>0</v>
      </c>
      <c r="K23" s="43">
        <v>0</v>
      </c>
      <c r="L23" s="45">
        <v>0</v>
      </c>
      <c r="M23" s="43">
        <f t="shared" si="0"/>
        <v>781</v>
      </c>
      <c r="N23" s="45">
        <f t="shared" si="0"/>
        <v>18.390900000000002</v>
      </c>
      <c r="O23" s="43">
        <v>6</v>
      </c>
      <c r="P23" s="45">
        <v>13.5105</v>
      </c>
      <c r="Q23" s="43">
        <v>8</v>
      </c>
      <c r="R23" s="45">
        <v>4.2278000000000002</v>
      </c>
      <c r="S23" s="43">
        <v>0</v>
      </c>
      <c r="T23" s="45">
        <v>0</v>
      </c>
      <c r="U23" s="43">
        <v>0</v>
      </c>
      <c r="V23" s="45">
        <v>0</v>
      </c>
      <c r="W23" s="43">
        <v>0</v>
      </c>
      <c r="X23" s="45">
        <v>0</v>
      </c>
      <c r="Y23" s="43">
        <f t="shared" si="1"/>
        <v>14</v>
      </c>
      <c r="Z23" s="45">
        <f t="shared" si="1"/>
        <v>17.738300000000002</v>
      </c>
      <c r="AA23" s="43">
        <v>1</v>
      </c>
      <c r="AB23" s="45">
        <v>9.69E-2</v>
      </c>
      <c r="AC23" s="43">
        <v>1</v>
      </c>
      <c r="AD23" s="45">
        <v>1.61E-2</v>
      </c>
      <c r="AE23" s="43">
        <v>1</v>
      </c>
      <c r="AF23" s="45">
        <v>0.16339999999999999</v>
      </c>
      <c r="AG23" s="43">
        <v>0</v>
      </c>
      <c r="AH23" s="45">
        <v>0</v>
      </c>
      <c r="AI23" s="43">
        <v>0</v>
      </c>
      <c r="AJ23" s="45">
        <v>0</v>
      </c>
      <c r="AK23" s="43">
        <v>0</v>
      </c>
      <c r="AL23" s="45">
        <v>0</v>
      </c>
      <c r="AM23" s="43">
        <f t="shared" si="2"/>
        <v>798</v>
      </c>
      <c r="AN23" s="45">
        <f>SUM(N23,Z23,AB23,AD23,AF23,AH23,AJ23,AL23)</f>
        <v>36.405600000000007</v>
      </c>
      <c r="AO23" s="43">
        <v>805</v>
      </c>
      <c r="AP23" s="45">
        <v>15.0158</v>
      </c>
    </row>
    <row r="24" spans="1:42" ht="17.25" x14ac:dyDescent="0.3">
      <c r="A24" s="42">
        <v>20</v>
      </c>
      <c r="B24" s="42" t="s">
        <v>46</v>
      </c>
      <c r="C24" s="43">
        <v>114</v>
      </c>
      <c r="D24" s="45">
        <v>0.74690000000000001</v>
      </c>
      <c r="E24" s="43">
        <v>0</v>
      </c>
      <c r="F24" s="45">
        <v>0</v>
      </c>
      <c r="G24" s="43">
        <v>0</v>
      </c>
      <c r="H24" s="45">
        <v>0</v>
      </c>
      <c r="I24" s="43">
        <v>0</v>
      </c>
      <c r="J24" s="45">
        <v>0</v>
      </c>
      <c r="K24" s="43">
        <v>0</v>
      </c>
      <c r="L24" s="45">
        <v>0</v>
      </c>
      <c r="M24" s="43">
        <f t="shared" si="0"/>
        <v>114</v>
      </c>
      <c r="N24" s="45">
        <f t="shared" si="0"/>
        <v>0.74690000000000001</v>
      </c>
      <c r="O24" s="43">
        <v>0</v>
      </c>
      <c r="P24" s="45">
        <v>0</v>
      </c>
      <c r="Q24" s="43">
        <v>0</v>
      </c>
      <c r="R24" s="45">
        <v>0</v>
      </c>
      <c r="S24" s="43">
        <v>0</v>
      </c>
      <c r="T24" s="45">
        <v>0</v>
      </c>
      <c r="U24" s="43">
        <v>0</v>
      </c>
      <c r="V24" s="45">
        <v>0</v>
      </c>
      <c r="W24" s="43">
        <v>0</v>
      </c>
      <c r="X24" s="45">
        <v>0</v>
      </c>
      <c r="Y24" s="43">
        <f t="shared" si="1"/>
        <v>0</v>
      </c>
      <c r="Z24" s="45">
        <f t="shared" si="1"/>
        <v>0</v>
      </c>
      <c r="AA24" s="43">
        <v>0</v>
      </c>
      <c r="AB24" s="45">
        <v>0</v>
      </c>
      <c r="AC24" s="43">
        <v>0</v>
      </c>
      <c r="AD24" s="45">
        <v>0</v>
      </c>
      <c r="AE24" s="43">
        <v>0</v>
      </c>
      <c r="AF24" s="45">
        <v>0</v>
      </c>
      <c r="AG24" s="43">
        <v>0</v>
      </c>
      <c r="AH24" s="45">
        <v>0</v>
      </c>
      <c r="AI24" s="43">
        <v>0</v>
      </c>
      <c r="AJ24" s="45">
        <v>0</v>
      </c>
      <c r="AK24" s="43">
        <v>10</v>
      </c>
      <c r="AL24" s="45">
        <v>1.0114000000000001</v>
      </c>
      <c r="AM24" s="43">
        <f t="shared" si="2"/>
        <v>124</v>
      </c>
      <c r="AN24" s="45">
        <f t="shared" si="2"/>
        <v>1.7583000000000002</v>
      </c>
      <c r="AO24" s="43">
        <v>0</v>
      </c>
      <c r="AP24" s="45">
        <v>0</v>
      </c>
    </row>
    <row r="25" spans="1:42" ht="17.25" x14ac:dyDescent="0.3">
      <c r="A25" s="42">
        <v>21</v>
      </c>
      <c r="B25" s="42" t="s">
        <v>36</v>
      </c>
      <c r="C25" s="43">
        <v>27770</v>
      </c>
      <c r="D25" s="45">
        <v>319.14049999999997</v>
      </c>
      <c r="E25" s="43">
        <v>132</v>
      </c>
      <c r="F25" s="45">
        <v>8.0969999999999995</v>
      </c>
      <c r="G25" s="43">
        <v>738</v>
      </c>
      <c r="H25" s="45">
        <v>18.323699999999999</v>
      </c>
      <c r="I25" s="43">
        <v>0</v>
      </c>
      <c r="J25" s="45">
        <v>0</v>
      </c>
      <c r="K25" s="43">
        <v>0</v>
      </c>
      <c r="L25" s="45">
        <v>0</v>
      </c>
      <c r="M25" s="43">
        <f t="shared" si="0"/>
        <v>27902</v>
      </c>
      <c r="N25" s="45">
        <f t="shared" si="0"/>
        <v>327.23749999999995</v>
      </c>
      <c r="O25" s="43">
        <v>1673</v>
      </c>
      <c r="P25" s="45">
        <v>14.933400000000001</v>
      </c>
      <c r="Q25" s="43">
        <v>0</v>
      </c>
      <c r="R25" s="45">
        <v>0</v>
      </c>
      <c r="S25" s="43">
        <v>0</v>
      </c>
      <c r="T25" s="45">
        <v>0</v>
      </c>
      <c r="U25" s="43">
        <v>0</v>
      </c>
      <c r="V25" s="45">
        <v>0</v>
      </c>
      <c r="W25" s="43">
        <v>0</v>
      </c>
      <c r="X25" s="45">
        <v>0</v>
      </c>
      <c r="Y25" s="43">
        <f t="shared" si="1"/>
        <v>1673</v>
      </c>
      <c r="Z25" s="45">
        <f t="shared" si="1"/>
        <v>14.933400000000001</v>
      </c>
      <c r="AA25" s="43">
        <v>0</v>
      </c>
      <c r="AB25" s="45">
        <v>0</v>
      </c>
      <c r="AC25" s="43">
        <v>0</v>
      </c>
      <c r="AD25" s="45">
        <v>0</v>
      </c>
      <c r="AE25" s="43">
        <v>31</v>
      </c>
      <c r="AF25" s="45">
        <v>2.7658</v>
      </c>
      <c r="AG25" s="43">
        <v>0</v>
      </c>
      <c r="AH25" s="45">
        <v>0</v>
      </c>
      <c r="AI25" s="43">
        <v>2</v>
      </c>
      <c r="AJ25" s="45">
        <v>4.24E-2</v>
      </c>
      <c r="AK25" s="43">
        <v>0</v>
      </c>
      <c r="AL25" s="45">
        <v>0</v>
      </c>
      <c r="AM25" s="43">
        <f t="shared" si="2"/>
        <v>29608</v>
      </c>
      <c r="AN25" s="45">
        <f t="shared" si="2"/>
        <v>344.97909999999996</v>
      </c>
      <c r="AO25" s="43">
        <v>24962</v>
      </c>
      <c r="AP25" s="45">
        <v>278.81630000000001</v>
      </c>
    </row>
    <row r="26" spans="1:42" ht="17.25" x14ac:dyDescent="0.3">
      <c r="A26" s="42">
        <v>22</v>
      </c>
      <c r="B26" s="42" t="s">
        <v>9</v>
      </c>
      <c r="C26" s="43">
        <v>1915</v>
      </c>
      <c r="D26" s="45">
        <v>38.550800000000002</v>
      </c>
      <c r="E26" s="43">
        <v>8</v>
      </c>
      <c r="F26" s="45">
        <v>0.1527</v>
      </c>
      <c r="G26" s="43">
        <v>8</v>
      </c>
      <c r="H26" s="45">
        <v>0.1527</v>
      </c>
      <c r="I26" s="43">
        <v>0</v>
      </c>
      <c r="J26" s="45">
        <v>0</v>
      </c>
      <c r="K26" s="43">
        <v>0</v>
      </c>
      <c r="L26" s="45">
        <v>0</v>
      </c>
      <c r="M26" s="43">
        <f t="shared" si="0"/>
        <v>1923</v>
      </c>
      <c r="N26" s="45">
        <f t="shared" si="0"/>
        <v>38.703500000000005</v>
      </c>
      <c r="O26" s="43">
        <v>39</v>
      </c>
      <c r="P26" s="45">
        <v>4.0208000000000004</v>
      </c>
      <c r="Q26" s="43">
        <v>6</v>
      </c>
      <c r="R26" s="45">
        <v>2.5457000000000001</v>
      </c>
      <c r="S26" s="43">
        <v>0</v>
      </c>
      <c r="T26" s="45">
        <v>0</v>
      </c>
      <c r="U26" s="43">
        <v>0</v>
      </c>
      <c r="V26" s="45">
        <v>0</v>
      </c>
      <c r="W26" s="43">
        <v>0</v>
      </c>
      <c r="X26" s="45">
        <v>0</v>
      </c>
      <c r="Y26" s="43">
        <f t="shared" si="1"/>
        <v>45</v>
      </c>
      <c r="Z26" s="45">
        <f t="shared" si="1"/>
        <v>6.5665000000000004</v>
      </c>
      <c r="AA26" s="43">
        <v>1</v>
      </c>
      <c r="AB26" s="45">
        <v>9.69E-2</v>
      </c>
      <c r="AC26" s="43">
        <v>4</v>
      </c>
      <c r="AD26" s="45">
        <v>2.6599999999999999E-2</v>
      </c>
      <c r="AE26" s="43">
        <v>1</v>
      </c>
      <c r="AF26" s="45">
        <v>8.4699999999999998E-2</v>
      </c>
      <c r="AG26" s="43">
        <v>0</v>
      </c>
      <c r="AH26" s="45">
        <v>0</v>
      </c>
      <c r="AI26" s="43">
        <v>0</v>
      </c>
      <c r="AJ26" s="45">
        <v>0</v>
      </c>
      <c r="AK26" s="43">
        <v>0</v>
      </c>
      <c r="AL26" s="45">
        <v>0</v>
      </c>
      <c r="AM26" s="43">
        <f t="shared" si="2"/>
        <v>1974</v>
      </c>
      <c r="AN26" s="45">
        <f t="shared" si="2"/>
        <v>45.478200000000001</v>
      </c>
      <c r="AO26" s="43">
        <v>2366</v>
      </c>
      <c r="AP26" s="45">
        <v>47.7714</v>
      </c>
    </row>
    <row r="27" spans="1:42" ht="17.25" x14ac:dyDescent="0.3">
      <c r="A27" s="42">
        <v>23</v>
      </c>
      <c r="B27" s="42" t="s">
        <v>12</v>
      </c>
      <c r="C27" s="43">
        <v>7508</v>
      </c>
      <c r="D27" s="45">
        <v>164.03819999999999</v>
      </c>
      <c r="E27" s="43">
        <v>883</v>
      </c>
      <c r="F27" s="45">
        <v>23.023599999999998</v>
      </c>
      <c r="G27" s="43">
        <v>2</v>
      </c>
      <c r="H27" s="45">
        <v>4.7999999999999996E-3</v>
      </c>
      <c r="I27" s="43">
        <v>0</v>
      </c>
      <c r="J27" s="45">
        <v>0</v>
      </c>
      <c r="K27" s="43">
        <v>1</v>
      </c>
      <c r="L27" s="45">
        <v>4.2900000000000001E-2</v>
      </c>
      <c r="M27" s="43">
        <f t="shared" si="0"/>
        <v>8392</v>
      </c>
      <c r="N27" s="45">
        <f t="shared" si="0"/>
        <v>187.10469999999998</v>
      </c>
      <c r="O27" s="43">
        <v>252</v>
      </c>
      <c r="P27" s="45">
        <v>14.940200000000001</v>
      </c>
      <c r="Q27" s="43">
        <v>19</v>
      </c>
      <c r="R27" s="45">
        <v>7.2545000000000002</v>
      </c>
      <c r="S27" s="43">
        <v>1</v>
      </c>
      <c r="T27" s="45">
        <v>0.12870000000000001</v>
      </c>
      <c r="U27" s="43">
        <v>0</v>
      </c>
      <c r="V27" s="45">
        <v>0</v>
      </c>
      <c r="W27" s="43">
        <v>0</v>
      </c>
      <c r="X27" s="45">
        <v>0</v>
      </c>
      <c r="Y27" s="43">
        <f t="shared" si="1"/>
        <v>272</v>
      </c>
      <c r="Z27" s="45">
        <f t="shared" si="1"/>
        <v>22.323399999999999</v>
      </c>
      <c r="AA27" s="43">
        <v>4</v>
      </c>
      <c r="AB27" s="45">
        <v>0.3876</v>
      </c>
      <c r="AC27" s="43">
        <v>138</v>
      </c>
      <c r="AD27" s="45">
        <v>1.7087000000000001</v>
      </c>
      <c r="AE27" s="43">
        <v>62</v>
      </c>
      <c r="AF27" s="45">
        <v>1.0810999999999999</v>
      </c>
      <c r="AG27" s="43">
        <v>0</v>
      </c>
      <c r="AH27" s="45">
        <v>0</v>
      </c>
      <c r="AI27" s="43">
        <v>8</v>
      </c>
      <c r="AJ27" s="45">
        <v>0.1603</v>
      </c>
      <c r="AK27" s="43">
        <v>0</v>
      </c>
      <c r="AL27" s="45">
        <v>0</v>
      </c>
      <c r="AM27" s="43">
        <f t="shared" si="2"/>
        <v>8876</v>
      </c>
      <c r="AN27" s="45">
        <f t="shared" si="2"/>
        <v>212.76579999999996</v>
      </c>
      <c r="AO27" s="43">
        <v>10122</v>
      </c>
      <c r="AP27" s="45">
        <v>224.7321</v>
      </c>
    </row>
    <row r="28" spans="1:42" ht="17.25" x14ac:dyDescent="0.3">
      <c r="A28" s="42">
        <v>24</v>
      </c>
      <c r="B28" s="42" t="s">
        <v>27</v>
      </c>
      <c r="C28" s="43">
        <v>2075</v>
      </c>
      <c r="D28" s="45">
        <v>28.732099999999999</v>
      </c>
      <c r="E28" s="43">
        <v>85</v>
      </c>
      <c r="F28" s="45">
        <v>1.1665000000000001</v>
      </c>
      <c r="G28" s="43">
        <v>83</v>
      </c>
      <c r="H28" s="45">
        <v>0.997</v>
      </c>
      <c r="I28" s="43">
        <v>0</v>
      </c>
      <c r="J28" s="45">
        <v>0</v>
      </c>
      <c r="K28" s="43">
        <v>0</v>
      </c>
      <c r="L28" s="45">
        <v>0</v>
      </c>
      <c r="M28" s="43">
        <f t="shared" si="0"/>
        <v>2160</v>
      </c>
      <c r="N28" s="45">
        <f t="shared" si="0"/>
        <v>29.898599999999998</v>
      </c>
      <c r="O28" s="43">
        <v>139</v>
      </c>
      <c r="P28" s="45">
        <v>22.395</v>
      </c>
      <c r="Q28" s="43">
        <v>9</v>
      </c>
      <c r="R28" s="45">
        <v>3.2898000000000001</v>
      </c>
      <c r="S28" s="43">
        <v>0</v>
      </c>
      <c r="T28" s="45">
        <v>0</v>
      </c>
      <c r="U28" s="43">
        <v>0</v>
      </c>
      <c r="V28" s="45">
        <v>0</v>
      </c>
      <c r="W28" s="43">
        <v>0</v>
      </c>
      <c r="X28" s="45">
        <v>0</v>
      </c>
      <c r="Y28" s="43">
        <f t="shared" si="1"/>
        <v>148</v>
      </c>
      <c r="Z28" s="45">
        <f t="shared" si="1"/>
        <v>25.684799999999999</v>
      </c>
      <c r="AA28" s="43">
        <v>1</v>
      </c>
      <c r="AB28" s="45">
        <v>9.69E-2</v>
      </c>
      <c r="AC28" s="43">
        <v>2</v>
      </c>
      <c r="AD28" s="45">
        <v>8.9999999999999993E-3</v>
      </c>
      <c r="AE28" s="43">
        <v>1</v>
      </c>
      <c r="AF28" s="45">
        <v>1.8200000000000001E-2</v>
      </c>
      <c r="AG28" s="43">
        <v>0</v>
      </c>
      <c r="AH28" s="45">
        <v>0</v>
      </c>
      <c r="AI28" s="43">
        <v>0</v>
      </c>
      <c r="AJ28" s="45">
        <v>0</v>
      </c>
      <c r="AK28" s="43">
        <v>0</v>
      </c>
      <c r="AL28" s="45">
        <v>0</v>
      </c>
      <c r="AM28" s="43">
        <f t="shared" si="2"/>
        <v>2312</v>
      </c>
      <c r="AN28" s="45">
        <f t="shared" si="2"/>
        <v>55.707499999999996</v>
      </c>
      <c r="AO28" s="43">
        <v>2188</v>
      </c>
      <c r="AP28" s="45">
        <v>27.709399999999999</v>
      </c>
    </row>
    <row r="29" spans="1:42" ht="17.25" x14ac:dyDescent="0.3">
      <c r="A29" s="42">
        <v>25</v>
      </c>
      <c r="B29" s="42" t="s">
        <v>11</v>
      </c>
      <c r="C29" s="43">
        <v>2</v>
      </c>
      <c r="D29" s="45">
        <v>5.9499999999999997E-2</v>
      </c>
      <c r="E29" s="43">
        <v>14</v>
      </c>
      <c r="F29" s="45">
        <v>0.51349999999999996</v>
      </c>
      <c r="G29" s="43">
        <v>0</v>
      </c>
      <c r="H29" s="45">
        <v>0</v>
      </c>
      <c r="I29" s="43">
        <v>0</v>
      </c>
      <c r="J29" s="45">
        <v>0</v>
      </c>
      <c r="K29" s="43">
        <v>0</v>
      </c>
      <c r="L29" s="45">
        <v>0</v>
      </c>
      <c r="M29" s="43">
        <f t="shared" si="0"/>
        <v>16</v>
      </c>
      <c r="N29" s="45">
        <f t="shared" si="0"/>
        <v>0.57299999999999995</v>
      </c>
      <c r="O29" s="43">
        <v>364</v>
      </c>
      <c r="P29" s="45">
        <v>9.2311999999999994</v>
      </c>
      <c r="Q29" s="43">
        <v>1</v>
      </c>
      <c r="R29" s="45">
        <v>6.4399999999999999E-2</v>
      </c>
      <c r="S29" s="43">
        <v>0</v>
      </c>
      <c r="T29" s="45">
        <v>0</v>
      </c>
      <c r="U29" s="43">
        <v>0</v>
      </c>
      <c r="V29" s="45">
        <v>0</v>
      </c>
      <c r="W29" s="43">
        <v>0</v>
      </c>
      <c r="X29" s="45">
        <v>0</v>
      </c>
      <c r="Y29" s="43">
        <f t="shared" si="1"/>
        <v>365</v>
      </c>
      <c r="Z29" s="45">
        <f t="shared" si="1"/>
        <v>9.2955999999999985</v>
      </c>
      <c r="AA29" s="43">
        <v>1</v>
      </c>
      <c r="AB29" s="45">
        <v>9.69E-2</v>
      </c>
      <c r="AC29" s="43">
        <v>6</v>
      </c>
      <c r="AD29" s="45">
        <v>5.8500000000000003E-2</v>
      </c>
      <c r="AE29" s="43">
        <v>4</v>
      </c>
      <c r="AF29" s="45">
        <v>0.43559999999999999</v>
      </c>
      <c r="AG29" s="43">
        <v>0</v>
      </c>
      <c r="AH29" s="45">
        <v>0</v>
      </c>
      <c r="AI29" s="43">
        <v>0</v>
      </c>
      <c r="AJ29" s="45">
        <v>0</v>
      </c>
      <c r="AK29" s="43">
        <v>861</v>
      </c>
      <c r="AL29" s="45">
        <v>13.3743</v>
      </c>
      <c r="AM29" s="43">
        <f t="shared" si="2"/>
        <v>1253</v>
      </c>
      <c r="AN29" s="45">
        <f t="shared" si="2"/>
        <v>23.8339</v>
      </c>
      <c r="AO29" s="43">
        <v>651</v>
      </c>
      <c r="AP29" s="45">
        <v>7.7080000000000002</v>
      </c>
    </row>
    <row r="30" spans="1:42" ht="17.25" x14ac:dyDescent="0.3">
      <c r="A30" s="42">
        <v>26</v>
      </c>
      <c r="B30" s="42" t="s">
        <v>10</v>
      </c>
      <c r="C30" s="43">
        <v>1397</v>
      </c>
      <c r="D30" s="45">
        <v>15.5009</v>
      </c>
      <c r="E30" s="43">
        <v>3235</v>
      </c>
      <c r="F30" s="45">
        <v>52.057200000000002</v>
      </c>
      <c r="G30" s="43">
        <v>3234</v>
      </c>
      <c r="H30" s="45">
        <v>52.057000000000002</v>
      </c>
      <c r="I30" s="43">
        <v>0</v>
      </c>
      <c r="J30" s="45">
        <v>0</v>
      </c>
      <c r="K30" s="43">
        <v>0</v>
      </c>
      <c r="L30" s="45">
        <v>0</v>
      </c>
      <c r="M30" s="43">
        <f t="shared" si="0"/>
        <v>4632</v>
      </c>
      <c r="N30" s="45">
        <f t="shared" si="0"/>
        <v>67.558099999999996</v>
      </c>
      <c r="O30" s="43">
        <v>169</v>
      </c>
      <c r="P30" s="45">
        <v>8.1686999999999994</v>
      </c>
      <c r="Q30" s="43">
        <v>0</v>
      </c>
      <c r="R30" s="45">
        <v>0</v>
      </c>
      <c r="S30" s="43">
        <v>0</v>
      </c>
      <c r="T30" s="45">
        <v>0</v>
      </c>
      <c r="U30" s="43">
        <v>0</v>
      </c>
      <c r="V30" s="45">
        <v>0</v>
      </c>
      <c r="W30" s="43">
        <v>0</v>
      </c>
      <c r="X30" s="45">
        <v>0</v>
      </c>
      <c r="Y30" s="43">
        <f t="shared" si="1"/>
        <v>169</v>
      </c>
      <c r="Z30" s="45">
        <f t="shared" si="1"/>
        <v>8.1686999999999994</v>
      </c>
      <c r="AA30" s="43">
        <v>2</v>
      </c>
      <c r="AB30" s="45">
        <v>0.1938</v>
      </c>
      <c r="AC30" s="43">
        <v>45</v>
      </c>
      <c r="AD30" s="45">
        <v>0.53380000000000005</v>
      </c>
      <c r="AE30" s="43">
        <v>2</v>
      </c>
      <c r="AF30" s="45">
        <v>8.3699999999999997E-2</v>
      </c>
      <c r="AG30" s="43">
        <v>0</v>
      </c>
      <c r="AH30" s="45">
        <v>0</v>
      </c>
      <c r="AI30" s="43">
        <v>0</v>
      </c>
      <c r="AJ30" s="45">
        <v>0</v>
      </c>
      <c r="AK30" s="43">
        <v>0</v>
      </c>
      <c r="AL30" s="45">
        <v>0</v>
      </c>
      <c r="AM30" s="43">
        <f t="shared" si="2"/>
        <v>4850</v>
      </c>
      <c r="AN30" s="45">
        <f t="shared" si="2"/>
        <v>76.538099999999986</v>
      </c>
      <c r="AO30" s="43">
        <v>5181</v>
      </c>
      <c r="AP30" s="45">
        <v>68.573400000000007</v>
      </c>
    </row>
    <row r="31" spans="1:42" ht="17.25" x14ac:dyDescent="0.3">
      <c r="A31" s="44"/>
      <c r="B31" s="44" t="s">
        <v>136</v>
      </c>
      <c r="C31" s="18">
        <f t="shared" ref="C31:AP31" si="3">SUM(C5:C30)</f>
        <v>76977</v>
      </c>
      <c r="D31" s="46">
        <f t="shared" si="3"/>
        <v>1164.0835</v>
      </c>
      <c r="E31" s="18">
        <f t="shared" si="3"/>
        <v>18174</v>
      </c>
      <c r="F31" s="46">
        <f t="shared" si="3"/>
        <v>335.91329999999999</v>
      </c>
      <c r="G31" s="18">
        <f t="shared" si="3"/>
        <v>14135</v>
      </c>
      <c r="H31" s="46">
        <f t="shared" si="3"/>
        <v>254.23250000000002</v>
      </c>
      <c r="I31" s="18">
        <f t="shared" si="3"/>
        <v>81</v>
      </c>
      <c r="J31" s="46">
        <f t="shared" si="3"/>
        <v>1.9424000000000001</v>
      </c>
      <c r="K31" s="18">
        <f t="shared" si="3"/>
        <v>1737</v>
      </c>
      <c r="L31" s="46">
        <f t="shared" si="3"/>
        <v>45.463500000000003</v>
      </c>
      <c r="M31" s="18">
        <f t="shared" si="3"/>
        <v>96969</v>
      </c>
      <c r="N31" s="46">
        <f t="shared" si="3"/>
        <v>1547.4027000000001</v>
      </c>
      <c r="O31" s="18">
        <f t="shared" si="3"/>
        <v>4562</v>
      </c>
      <c r="P31" s="46">
        <f t="shared" si="3"/>
        <v>222.53470000000004</v>
      </c>
      <c r="Q31" s="18">
        <f t="shared" si="3"/>
        <v>109</v>
      </c>
      <c r="R31" s="46">
        <f t="shared" si="3"/>
        <v>135.06940000000003</v>
      </c>
      <c r="S31" s="18">
        <f t="shared" si="3"/>
        <v>7</v>
      </c>
      <c r="T31" s="46">
        <f t="shared" si="3"/>
        <v>6.6406000000000009</v>
      </c>
      <c r="U31" s="18">
        <f t="shared" si="3"/>
        <v>0</v>
      </c>
      <c r="V31" s="46">
        <f t="shared" si="3"/>
        <v>0</v>
      </c>
      <c r="W31" s="18">
        <f t="shared" si="3"/>
        <v>0</v>
      </c>
      <c r="X31" s="46">
        <f t="shared" si="3"/>
        <v>0</v>
      </c>
      <c r="Y31" s="18">
        <f t="shared" si="3"/>
        <v>4678</v>
      </c>
      <c r="Z31" s="46">
        <f t="shared" si="3"/>
        <v>364.24469999999997</v>
      </c>
      <c r="AA31" s="18">
        <f t="shared" si="3"/>
        <v>38</v>
      </c>
      <c r="AB31" s="46">
        <f t="shared" si="3"/>
        <v>3.4733000000000005</v>
      </c>
      <c r="AC31" s="18">
        <f t="shared" si="3"/>
        <v>345</v>
      </c>
      <c r="AD31" s="46">
        <f t="shared" si="3"/>
        <v>4.2542</v>
      </c>
      <c r="AE31" s="18">
        <f t="shared" si="3"/>
        <v>214</v>
      </c>
      <c r="AF31" s="46">
        <f t="shared" si="3"/>
        <v>9.3300999999999981</v>
      </c>
      <c r="AG31" s="18">
        <f t="shared" si="3"/>
        <v>1</v>
      </c>
      <c r="AH31" s="46">
        <f t="shared" si="3"/>
        <v>1.9E-2</v>
      </c>
      <c r="AI31" s="18">
        <f t="shared" si="3"/>
        <v>11</v>
      </c>
      <c r="AJ31" s="46">
        <f t="shared" si="3"/>
        <v>0.21290000000000001</v>
      </c>
      <c r="AK31" s="18">
        <f t="shared" si="3"/>
        <v>2147</v>
      </c>
      <c r="AL31" s="46">
        <f t="shared" si="3"/>
        <v>51.063100000000006</v>
      </c>
      <c r="AM31" s="18">
        <f t="shared" si="3"/>
        <v>104403</v>
      </c>
      <c r="AN31" s="46">
        <f t="shared" si="3"/>
        <v>1980</v>
      </c>
      <c r="AO31" s="18">
        <f t="shared" si="3"/>
        <v>96217</v>
      </c>
      <c r="AP31" s="46">
        <f t="shared" si="3"/>
        <v>1406.8657000000001</v>
      </c>
    </row>
  </sheetData>
  <mergeCells count="26">
    <mergeCell ref="M2:N3"/>
    <mergeCell ref="O2:P3"/>
    <mergeCell ref="Q2:R3"/>
    <mergeCell ref="S2:T3"/>
    <mergeCell ref="U2:V3"/>
    <mergeCell ref="AA2:AB3"/>
    <mergeCell ref="AC2:AD3"/>
    <mergeCell ref="AE2:AF3"/>
    <mergeCell ref="AG2:AH3"/>
    <mergeCell ref="AI2:AJ3"/>
    <mergeCell ref="C1:N1"/>
    <mergeCell ref="O1:Z1"/>
    <mergeCell ref="AA1:AP1"/>
    <mergeCell ref="W2:X3"/>
    <mergeCell ref="A2:A4"/>
    <mergeCell ref="B2:B4"/>
    <mergeCell ref="C2:F2"/>
    <mergeCell ref="G2:H3"/>
    <mergeCell ref="I2:J3"/>
    <mergeCell ref="K2:L3"/>
    <mergeCell ref="AK2:AL3"/>
    <mergeCell ref="AM2:AN3"/>
    <mergeCell ref="AO2:AP3"/>
    <mergeCell ref="C3:D3"/>
    <mergeCell ref="E3:F3"/>
    <mergeCell ref="Y2:Z3"/>
  </mergeCells>
  <pageMargins left="0.16" right="0.21" top="0.38" bottom="0.37" header="0.3" footer="0.3"/>
  <pageSetup scale="72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/>
  <dimension ref="A1:AP18"/>
  <sheetViews>
    <sheetView zoomScaleNormal="100" workbookViewId="0">
      <selection activeCell="F8" sqref="F8"/>
    </sheetView>
  </sheetViews>
  <sheetFormatPr defaultRowHeight="15" x14ac:dyDescent="0.25"/>
  <cols>
    <col min="1" max="1" width="9" customWidth="1"/>
    <col min="2" max="2" width="37" customWidth="1"/>
    <col min="3" max="3" width="10.7109375" customWidth="1"/>
    <col min="4" max="4" width="14.425781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11.28515625" customWidth="1"/>
    <col min="26" max="26" width="14" customWidth="1"/>
    <col min="27" max="27" width="6.7109375" customWidth="1"/>
    <col min="28" max="28" width="8.7109375" customWidth="1"/>
    <col min="29" max="29" width="6.5703125" customWidth="1"/>
    <col min="30" max="30" width="10.5703125" customWidth="1"/>
    <col min="31" max="31" width="7" customWidth="1"/>
    <col min="32" max="32" width="10.5703125" customWidth="1"/>
    <col min="33" max="33" width="7.5703125" customWidth="1"/>
    <col min="34" max="34" width="8.5703125" customWidth="1"/>
    <col min="35" max="35" width="6.5703125" customWidth="1"/>
    <col min="36" max="36" width="9.5703125" customWidth="1"/>
    <col min="37" max="37" width="7.5703125" customWidth="1"/>
    <col min="38" max="38" width="10.5703125" customWidth="1"/>
    <col min="39" max="39" width="7.5703125" customWidth="1"/>
    <col min="40" max="40" width="12.5703125" customWidth="1"/>
    <col min="41" max="41" width="10.5703125" customWidth="1"/>
    <col min="42" max="42" width="12.5703125" customWidth="1"/>
  </cols>
  <sheetData>
    <row r="1" spans="1:42" ht="17.25" x14ac:dyDescent="0.3">
      <c r="A1" s="36"/>
      <c r="B1" s="37"/>
      <c r="C1" s="53" t="s">
        <v>187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 t="s">
        <v>187</v>
      </c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4" t="s">
        <v>187</v>
      </c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</row>
    <row r="2" spans="1:42" ht="17.25" x14ac:dyDescent="0.25">
      <c r="A2" s="50" t="s">
        <v>0</v>
      </c>
      <c r="B2" s="51" t="s">
        <v>1</v>
      </c>
      <c r="C2" s="51" t="s">
        <v>157</v>
      </c>
      <c r="D2" s="51"/>
      <c r="E2" s="51"/>
      <c r="F2" s="51"/>
      <c r="G2" s="50" t="s">
        <v>158</v>
      </c>
      <c r="H2" s="52"/>
      <c r="I2" s="50" t="s">
        <v>159</v>
      </c>
      <c r="J2" s="50"/>
      <c r="K2" s="50" t="s">
        <v>160</v>
      </c>
      <c r="L2" s="50"/>
      <c r="M2" s="50" t="s">
        <v>161</v>
      </c>
      <c r="N2" s="50"/>
      <c r="O2" s="51" t="s">
        <v>162</v>
      </c>
      <c r="P2" s="51"/>
      <c r="Q2" s="51" t="s">
        <v>163</v>
      </c>
      <c r="R2" s="51"/>
      <c r="S2" s="50" t="s">
        <v>164</v>
      </c>
      <c r="T2" s="50"/>
      <c r="U2" s="50" t="s">
        <v>165</v>
      </c>
      <c r="V2" s="50"/>
      <c r="W2" s="50" t="s">
        <v>166</v>
      </c>
      <c r="X2" s="50"/>
      <c r="Y2" s="50" t="s">
        <v>167</v>
      </c>
      <c r="Z2" s="50"/>
      <c r="AA2" s="50" t="s">
        <v>168</v>
      </c>
      <c r="AB2" s="50"/>
      <c r="AC2" s="50" t="s">
        <v>169</v>
      </c>
      <c r="AD2" s="50"/>
      <c r="AE2" s="50" t="s">
        <v>170</v>
      </c>
      <c r="AF2" s="50"/>
      <c r="AG2" s="50" t="s">
        <v>171</v>
      </c>
      <c r="AH2" s="50"/>
      <c r="AI2" s="50" t="s">
        <v>172</v>
      </c>
      <c r="AJ2" s="50"/>
      <c r="AK2" s="50" t="s">
        <v>173</v>
      </c>
      <c r="AL2" s="50"/>
      <c r="AM2" s="50" t="s">
        <v>174</v>
      </c>
      <c r="AN2" s="50"/>
      <c r="AO2" s="60" t="s">
        <v>175</v>
      </c>
      <c r="AP2" s="60"/>
    </row>
    <row r="3" spans="1:42" ht="17.25" x14ac:dyDescent="0.25">
      <c r="A3" s="50"/>
      <c r="B3" s="51"/>
      <c r="C3" s="51" t="s">
        <v>176</v>
      </c>
      <c r="D3" s="51"/>
      <c r="E3" s="51" t="s">
        <v>177</v>
      </c>
      <c r="F3" s="51"/>
      <c r="G3" s="52"/>
      <c r="H3" s="52"/>
      <c r="I3" s="50"/>
      <c r="J3" s="50"/>
      <c r="K3" s="50"/>
      <c r="L3" s="50"/>
      <c r="M3" s="50"/>
      <c r="N3" s="50"/>
      <c r="O3" s="51"/>
      <c r="P3" s="51"/>
      <c r="Q3" s="51"/>
      <c r="R3" s="51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60"/>
      <c r="AP3" s="60"/>
    </row>
    <row r="4" spans="1:42" ht="17.25" x14ac:dyDescent="0.25">
      <c r="A4" s="50"/>
      <c r="B4" s="51" t="s">
        <v>1</v>
      </c>
      <c r="C4" s="38" t="s">
        <v>154</v>
      </c>
      <c r="D4" s="38" t="s">
        <v>156</v>
      </c>
      <c r="E4" s="38" t="s">
        <v>154</v>
      </c>
      <c r="F4" s="38" t="s">
        <v>156</v>
      </c>
      <c r="G4" s="38" t="s">
        <v>154</v>
      </c>
      <c r="H4" s="38" t="s">
        <v>156</v>
      </c>
      <c r="I4" s="38" t="s">
        <v>154</v>
      </c>
      <c r="J4" s="38" t="s">
        <v>156</v>
      </c>
      <c r="K4" s="38" t="s">
        <v>154</v>
      </c>
      <c r="L4" s="38" t="s">
        <v>156</v>
      </c>
      <c r="M4" s="38" t="s">
        <v>154</v>
      </c>
      <c r="N4" s="38" t="s">
        <v>156</v>
      </c>
      <c r="O4" s="38" t="s">
        <v>154</v>
      </c>
      <c r="P4" s="38" t="s">
        <v>156</v>
      </c>
      <c r="Q4" s="38" t="s">
        <v>154</v>
      </c>
      <c r="R4" s="38" t="s">
        <v>156</v>
      </c>
      <c r="S4" s="38" t="s">
        <v>154</v>
      </c>
      <c r="T4" s="38" t="s">
        <v>156</v>
      </c>
      <c r="U4" s="38" t="s">
        <v>154</v>
      </c>
      <c r="V4" s="38" t="s">
        <v>156</v>
      </c>
      <c r="W4" s="38" t="s">
        <v>154</v>
      </c>
      <c r="X4" s="38" t="s">
        <v>156</v>
      </c>
      <c r="Y4" s="38" t="s">
        <v>154</v>
      </c>
      <c r="Z4" s="38" t="s">
        <v>156</v>
      </c>
      <c r="AA4" s="38" t="s">
        <v>154</v>
      </c>
      <c r="AB4" s="38" t="s">
        <v>156</v>
      </c>
      <c r="AC4" s="38" t="s">
        <v>154</v>
      </c>
      <c r="AD4" s="38" t="s">
        <v>156</v>
      </c>
      <c r="AE4" s="38" t="s">
        <v>154</v>
      </c>
      <c r="AF4" s="38" t="s">
        <v>156</v>
      </c>
      <c r="AG4" s="38" t="s">
        <v>154</v>
      </c>
      <c r="AH4" s="38" t="s">
        <v>156</v>
      </c>
      <c r="AI4" s="38" t="s">
        <v>154</v>
      </c>
      <c r="AJ4" s="38" t="s">
        <v>156</v>
      </c>
      <c r="AK4" s="38" t="s">
        <v>154</v>
      </c>
      <c r="AL4" s="38" t="s">
        <v>156</v>
      </c>
      <c r="AM4" s="38" t="s">
        <v>154</v>
      </c>
      <c r="AN4" s="38" t="s">
        <v>156</v>
      </c>
      <c r="AO4" s="38" t="s">
        <v>154</v>
      </c>
      <c r="AP4" s="38" t="s">
        <v>156</v>
      </c>
    </row>
    <row r="5" spans="1:42" ht="17.25" x14ac:dyDescent="0.3">
      <c r="A5" s="42">
        <v>1</v>
      </c>
      <c r="B5" s="42" t="s">
        <v>3</v>
      </c>
      <c r="C5" s="42">
        <v>31</v>
      </c>
      <c r="D5" s="45">
        <v>0.67610000000000003</v>
      </c>
      <c r="E5" s="42">
        <v>272</v>
      </c>
      <c r="F5" s="45">
        <v>4.4452999999999996</v>
      </c>
      <c r="G5" s="42">
        <v>1</v>
      </c>
      <c r="H5" s="45">
        <v>8.9999999999999993E-3</v>
      </c>
      <c r="I5" s="42">
        <v>0</v>
      </c>
      <c r="J5" s="45">
        <v>0</v>
      </c>
      <c r="K5" s="42">
        <v>2</v>
      </c>
      <c r="L5" s="45">
        <v>9.1700000000000004E-2</v>
      </c>
      <c r="M5" s="43">
        <f t="shared" ref="M5:N17" si="0">SUM(C5,E5,I5,K5)</f>
        <v>305</v>
      </c>
      <c r="N5" s="45">
        <f t="shared" si="0"/>
        <v>5.2130999999999998</v>
      </c>
      <c r="O5" s="42">
        <v>80</v>
      </c>
      <c r="P5" s="45">
        <v>3.0882000000000001</v>
      </c>
      <c r="Q5" s="42">
        <v>0</v>
      </c>
      <c r="R5" s="45">
        <v>0</v>
      </c>
      <c r="S5" s="42">
        <v>0</v>
      </c>
      <c r="T5" s="45">
        <v>0</v>
      </c>
      <c r="U5" s="42">
        <v>0</v>
      </c>
      <c r="V5" s="45">
        <v>0</v>
      </c>
      <c r="W5" s="42">
        <v>0</v>
      </c>
      <c r="X5" s="45">
        <v>0</v>
      </c>
      <c r="Y5" s="43">
        <f t="shared" ref="Y5:Z17" si="1">SUM(O5,Q5,S5,U5,W5)</f>
        <v>80</v>
      </c>
      <c r="Z5" s="45">
        <f t="shared" si="1"/>
        <v>3.0882000000000001</v>
      </c>
      <c r="AA5" s="42">
        <v>1</v>
      </c>
      <c r="AB5" s="45">
        <v>4.36E-2</v>
      </c>
      <c r="AC5" s="42">
        <v>8</v>
      </c>
      <c r="AD5" s="45">
        <v>0.214</v>
      </c>
      <c r="AE5" s="42">
        <v>23</v>
      </c>
      <c r="AF5" s="45">
        <v>1.72</v>
      </c>
      <c r="AG5" s="42">
        <v>0</v>
      </c>
      <c r="AH5" s="45">
        <v>0</v>
      </c>
      <c r="AI5" s="42">
        <v>0</v>
      </c>
      <c r="AJ5" s="45">
        <v>0</v>
      </c>
      <c r="AK5" s="42">
        <v>0</v>
      </c>
      <c r="AL5" s="45">
        <v>0</v>
      </c>
      <c r="AM5" s="43">
        <f t="shared" ref="AM5:AN17" si="2">SUM(M5,Y5,AA5,AC5,AE5,AG5,AI5,AK5)</f>
        <v>417</v>
      </c>
      <c r="AN5" s="45">
        <f t="shared" si="2"/>
        <v>10.2789</v>
      </c>
      <c r="AO5" s="43">
        <v>376</v>
      </c>
      <c r="AP5" s="45">
        <v>6.6703999999999999</v>
      </c>
    </row>
    <row r="6" spans="1:42" ht="17.25" x14ac:dyDescent="0.3">
      <c r="A6" s="42">
        <v>2</v>
      </c>
      <c r="B6" s="42" t="s">
        <v>4</v>
      </c>
      <c r="C6" s="42">
        <v>3</v>
      </c>
      <c r="D6" s="45">
        <v>6.3899999999999998E-2</v>
      </c>
      <c r="E6" s="42">
        <v>23</v>
      </c>
      <c r="F6" s="45">
        <v>2.7069999999999999</v>
      </c>
      <c r="G6" s="42">
        <v>0</v>
      </c>
      <c r="H6" s="45">
        <v>0</v>
      </c>
      <c r="I6" s="42">
        <v>0</v>
      </c>
      <c r="J6" s="45">
        <v>0</v>
      </c>
      <c r="K6" s="42">
        <v>0</v>
      </c>
      <c r="L6" s="45">
        <v>0</v>
      </c>
      <c r="M6" s="43">
        <f t="shared" si="0"/>
        <v>26</v>
      </c>
      <c r="N6" s="45">
        <f t="shared" si="0"/>
        <v>2.7708999999999997</v>
      </c>
      <c r="O6" s="42">
        <v>6</v>
      </c>
      <c r="P6" s="45">
        <v>0.50790000000000002</v>
      </c>
      <c r="Q6" s="42">
        <v>0</v>
      </c>
      <c r="R6" s="45">
        <v>0</v>
      </c>
      <c r="S6" s="42">
        <v>1</v>
      </c>
      <c r="T6" s="45">
        <v>2.8299999999999999E-2</v>
      </c>
      <c r="U6" s="42">
        <v>0</v>
      </c>
      <c r="V6" s="45">
        <v>0</v>
      </c>
      <c r="W6" s="42">
        <v>0</v>
      </c>
      <c r="X6" s="45">
        <v>0</v>
      </c>
      <c r="Y6" s="43">
        <f t="shared" si="1"/>
        <v>7</v>
      </c>
      <c r="Z6" s="45">
        <f t="shared" si="1"/>
        <v>0.53620000000000001</v>
      </c>
      <c r="AA6" s="42">
        <v>1</v>
      </c>
      <c r="AB6" s="45">
        <v>4.5699999999999998E-2</v>
      </c>
      <c r="AC6" s="42">
        <v>19</v>
      </c>
      <c r="AD6" s="45">
        <v>0.38080000000000003</v>
      </c>
      <c r="AE6" s="42">
        <v>4</v>
      </c>
      <c r="AF6" s="45">
        <v>0.33579999999999999</v>
      </c>
      <c r="AG6" s="42">
        <v>0</v>
      </c>
      <c r="AH6" s="45">
        <v>0</v>
      </c>
      <c r="AI6" s="42">
        <v>0</v>
      </c>
      <c r="AJ6" s="45">
        <v>0</v>
      </c>
      <c r="AK6" s="42">
        <v>23</v>
      </c>
      <c r="AL6" s="45">
        <v>0.86629999999999996</v>
      </c>
      <c r="AM6" s="43">
        <f t="shared" si="2"/>
        <v>80</v>
      </c>
      <c r="AN6" s="45">
        <f t="shared" si="2"/>
        <v>4.9356999999999998</v>
      </c>
      <c r="AO6" s="43">
        <v>57</v>
      </c>
      <c r="AP6" s="45">
        <v>4.3433000000000002</v>
      </c>
    </row>
    <row r="7" spans="1:42" ht="17.25" x14ac:dyDescent="0.3">
      <c r="A7" s="42">
        <v>3</v>
      </c>
      <c r="B7" s="42" t="s">
        <v>5</v>
      </c>
      <c r="C7" s="42">
        <v>5350</v>
      </c>
      <c r="D7" s="45">
        <v>112.8002</v>
      </c>
      <c r="E7" s="42">
        <v>4</v>
      </c>
      <c r="F7" s="45">
        <v>5.3100000000000001E-2</v>
      </c>
      <c r="G7" s="42">
        <v>3</v>
      </c>
      <c r="H7" s="45">
        <v>1.14E-2</v>
      </c>
      <c r="I7" s="42">
        <v>0</v>
      </c>
      <c r="J7" s="45">
        <v>0</v>
      </c>
      <c r="K7" s="42">
        <v>3</v>
      </c>
      <c r="L7" s="45">
        <v>0.1676</v>
      </c>
      <c r="M7" s="43">
        <f t="shared" si="0"/>
        <v>5357</v>
      </c>
      <c r="N7" s="45">
        <f t="shared" si="0"/>
        <v>113.0209</v>
      </c>
      <c r="O7" s="42">
        <v>279</v>
      </c>
      <c r="P7" s="45">
        <v>6.9425999999999997</v>
      </c>
      <c r="Q7" s="42">
        <v>1</v>
      </c>
      <c r="R7" s="45">
        <v>0.30890000000000001</v>
      </c>
      <c r="S7" s="42">
        <v>0</v>
      </c>
      <c r="T7" s="45">
        <v>0</v>
      </c>
      <c r="U7" s="42">
        <v>0</v>
      </c>
      <c r="V7" s="45">
        <v>0</v>
      </c>
      <c r="W7" s="42">
        <v>0</v>
      </c>
      <c r="X7" s="45">
        <v>0</v>
      </c>
      <c r="Y7" s="43">
        <f t="shared" si="1"/>
        <v>280</v>
      </c>
      <c r="Z7" s="45">
        <f t="shared" si="1"/>
        <v>7.2515000000000001</v>
      </c>
      <c r="AA7" s="42">
        <v>2</v>
      </c>
      <c r="AB7" s="45">
        <v>0.1125</v>
      </c>
      <c r="AC7" s="42">
        <v>58</v>
      </c>
      <c r="AD7" s="45">
        <v>0.93679999999999997</v>
      </c>
      <c r="AE7" s="42">
        <v>58</v>
      </c>
      <c r="AF7" s="45">
        <v>5.5033000000000003</v>
      </c>
      <c r="AG7" s="42">
        <v>0</v>
      </c>
      <c r="AH7" s="45">
        <v>0</v>
      </c>
      <c r="AI7" s="42">
        <v>21</v>
      </c>
      <c r="AJ7" s="45">
        <v>0.36899999999999999</v>
      </c>
      <c r="AK7" s="42">
        <v>0</v>
      </c>
      <c r="AL7" s="45">
        <v>0</v>
      </c>
      <c r="AM7" s="43">
        <f t="shared" si="2"/>
        <v>5776</v>
      </c>
      <c r="AN7" s="45">
        <f t="shared" si="2"/>
        <v>127.194</v>
      </c>
      <c r="AO7" s="43">
        <v>4513</v>
      </c>
      <c r="AP7" s="45">
        <v>103.245</v>
      </c>
    </row>
    <row r="8" spans="1:42" ht="17.25" x14ac:dyDescent="0.3">
      <c r="A8" s="42">
        <v>4</v>
      </c>
      <c r="B8" s="42" t="s">
        <v>44</v>
      </c>
      <c r="C8" s="42">
        <v>0</v>
      </c>
      <c r="D8" s="45">
        <v>0</v>
      </c>
      <c r="E8" s="42">
        <v>710</v>
      </c>
      <c r="F8" s="45">
        <v>16.703700000000001</v>
      </c>
      <c r="G8" s="42">
        <v>710</v>
      </c>
      <c r="H8" s="45">
        <v>16.703700000000001</v>
      </c>
      <c r="I8" s="42">
        <v>0</v>
      </c>
      <c r="J8" s="45">
        <v>0</v>
      </c>
      <c r="K8" s="42">
        <v>0</v>
      </c>
      <c r="L8" s="45">
        <v>0</v>
      </c>
      <c r="M8" s="43">
        <f t="shared" si="0"/>
        <v>710</v>
      </c>
      <c r="N8" s="45">
        <f t="shared" si="0"/>
        <v>16.703700000000001</v>
      </c>
      <c r="O8" s="42">
        <v>578</v>
      </c>
      <c r="P8" s="45">
        <v>3.3443000000000001</v>
      </c>
      <c r="Q8" s="42">
        <v>0</v>
      </c>
      <c r="R8" s="45">
        <v>0</v>
      </c>
      <c r="S8" s="42">
        <v>0</v>
      </c>
      <c r="T8" s="45">
        <v>0</v>
      </c>
      <c r="U8" s="42">
        <v>0</v>
      </c>
      <c r="V8" s="45">
        <v>0</v>
      </c>
      <c r="W8" s="42">
        <v>0</v>
      </c>
      <c r="X8" s="45">
        <v>0</v>
      </c>
      <c r="Y8" s="43">
        <f t="shared" si="1"/>
        <v>578</v>
      </c>
      <c r="Z8" s="45">
        <f t="shared" si="1"/>
        <v>3.3443000000000001</v>
      </c>
      <c r="AA8" s="42">
        <v>0</v>
      </c>
      <c r="AB8" s="45">
        <v>0</v>
      </c>
      <c r="AC8" s="42">
        <v>0</v>
      </c>
      <c r="AD8" s="45">
        <v>0</v>
      </c>
      <c r="AE8" s="42">
        <v>0</v>
      </c>
      <c r="AF8" s="45">
        <v>0</v>
      </c>
      <c r="AG8" s="42">
        <v>0</v>
      </c>
      <c r="AH8" s="45">
        <v>0</v>
      </c>
      <c r="AI8" s="42">
        <v>0</v>
      </c>
      <c r="AJ8" s="45">
        <v>0</v>
      </c>
      <c r="AK8" s="42">
        <v>898</v>
      </c>
      <c r="AL8" s="45">
        <v>4.8749000000000002</v>
      </c>
      <c r="AM8" s="43">
        <f t="shared" si="2"/>
        <v>2186</v>
      </c>
      <c r="AN8" s="45">
        <f t="shared" si="2"/>
        <v>24.922900000000002</v>
      </c>
      <c r="AO8" s="43">
        <v>1471</v>
      </c>
      <c r="AP8" s="45">
        <v>8.4046000000000003</v>
      </c>
    </row>
    <row r="9" spans="1:42" ht="17.25" x14ac:dyDescent="0.3">
      <c r="A9" s="42">
        <v>5</v>
      </c>
      <c r="B9" s="42" t="s">
        <v>17</v>
      </c>
      <c r="C9" s="42">
        <v>436</v>
      </c>
      <c r="D9" s="45">
        <v>13.4091</v>
      </c>
      <c r="E9" s="42">
        <v>0</v>
      </c>
      <c r="F9" s="45">
        <v>0</v>
      </c>
      <c r="G9" s="42">
        <v>0</v>
      </c>
      <c r="H9" s="45">
        <v>0</v>
      </c>
      <c r="I9" s="42">
        <v>0</v>
      </c>
      <c r="J9" s="45">
        <v>0</v>
      </c>
      <c r="K9" s="42">
        <v>1</v>
      </c>
      <c r="L9" s="45">
        <v>1.9800000000000002E-2</v>
      </c>
      <c r="M9" s="43">
        <f t="shared" si="0"/>
        <v>437</v>
      </c>
      <c r="N9" s="45">
        <f t="shared" si="0"/>
        <v>13.428900000000001</v>
      </c>
      <c r="O9" s="42">
        <v>12</v>
      </c>
      <c r="P9" s="45">
        <v>6.5551000000000004</v>
      </c>
      <c r="Q9" s="42">
        <v>3</v>
      </c>
      <c r="R9" s="45">
        <v>1.0039</v>
      </c>
      <c r="S9" s="42">
        <v>0</v>
      </c>
      <c r="T9" s="45">
        <v>0</v>
      </c>
      <c r="U9" s="42">
        <v>0</v>
      </c>
      <c r="V9" s="45">
        <v>0</v>
      </c>
      <c r="W9" s="42">
        <v>0</v>
      </c>
      <c r="X9" s="45">
        <v>0</v>
      </c>
      <c r="Y9" s="43">
        <f t="shared" si="1"/>
        <v>15</v>
      </c>
      <c r="Z9" s="45">
        <f t="shared" si="1"/>
        <v>7.5590000000000002</v>
      </c>
      <c r="AA9" s="42">
        <v>1</v>
      </c>
      <c r="AB9" s="45">
        <v>3.7999999999999999E-2</v>
      </c>
      <c r="AC9" s="42">
        <v>4</v>
      </c>
      <c r="AD9" s="45">
        <v>6.9800000000000001E-2</v>
      </c>
      <c r="AE9" s="42">
        <v>1</v>
      </c>
      <c r="AF9" s="45">
        <v>5.57E-2</v>
      </c>
      <c r="AG9" s="42">
        <v>0</v>
      </c>
      <c r="AH9" s="45">
        <v>0</v>
      </c>
      <c r="AI9" s="42">
        <v>0</v>
      </c>
      <c r="AJ9" s="45">
        <v>0</v>
      </c>
      <c r="AK9" s="42">
        <v>0</v>
      </c>
      <c r="AL9" s="45">
        <v>0</v>
      </c>
      <c r="AM9" s="43">
        <f t="shared" si="2"/>
        <v>458</v>
      </c>
      <c r="AN9" s="45">
        <f t="shared" si="2"/>
        <v>21.151400000000002</v>
      </c>
      <c r="AO9" s="43">
        <v>246</v>
      </c>
      <c r="AP9" s="45">
        <v>8.6549999999999994</v>
      </c>
    </row>
    <row r="10" spans="1:42" ht="17.25" x14ac:dyDescent="0.3">
      <c r="A10" s="42">
        <v>6</v>
      </c>
      <c r="B10" s="42" t="s">
        <v>18</v>
      </c>
      <c r="C10" s="42">
        <v>0</v>
      </c>
      <c r="D10" s="45">
        <v>0</v>
      </c>
      <c r="E10" s="42">
        <v>1</v>
      </c>
      <c r="F10" s="45">
        <v>8.4599999999999995E-2</v>
      </c>
      <c r="G10" s="42">
        <v>0</v>
      </c>
      <c r="H10" s="45">
        <v>0</v>
      </c>
      <c r="I10" s="42">
        <v>0</v>
      </c>
      <c r="J10" s="45">
        <v>0</v>
      </c>
      <c r="K10" s="42">
        <v>1</v>
      </c>
      <c r="L10" s="45">
        <v>3.3</v>
      </c>
      <c r="M10" s="43">
        <f t="shared" si="0"/>
        <v>2</v>
      </c>
      <c r="N10" s="45">
        <f t="shared" si="0"/>
        <v>3.3845999999999998</v>
      </c>
      <c r="O10" s="42">
        <v>4</v>
      </c>
      <c r="P10" s="45">
        <v>2.9662000000000002</v>
      </c>
      <c r="Q10" s="42">
        <v>3</v>
      </c>
      <c r="R10" s="45">
        <v>0.22789999999999999</v>
      </c>
      <c r="S10" s="42">
        <v>0</v>
      </c>
      <c r="T10" s="45">
        <v>0</v>
      </c>
      <c r="U10" s="42">
        <v>0</v>
      </c>
      <c r="V10" s="45">
        <v>0</v>
      </c>
      <c r="W10" s="42">
        <v>0</v>
      </c>
      <c r="X10" s="45">
        <v>0</v>
      </c>
      <c r="Y10" s="43">
        <f t="shared" si="1"/>
        <v>7</v>
      </c>
      <c r="Z10" s="45">
        <f t="shared" si="1"/>
        <v>3.1941000000000002</v>
      </c>
      <c r="AA10" s="42">
        <v>1</v>
      </c>
      <c r="AB10" s="45">
        <v>7.0300000000000001E-2</v>
      </c>
      <c r="AC10" s="42">
        <v>0</v>
      </c>
      <c r="AD10" s="45">
        <v>0</v>
      </c>
      <c r="AE10" s="42">
        <v>6</v>
      </c>
      <c r="AF10" s="45">
        <v>7.0800000000000002E-2</v>
      </c>
      <c r="AG10" s="42">
        <v>0</v>
      </c>
      <c r="AH10" s="45">
        <v>0</v>
      </c>
      <c r="AI10" s="42">
        <v>0</v>
      </c>
      <c r="AJ10" s="45">
        <v>0</v>
      </c>
      <c r="AK10" s="42">
        <v>0</v>
      </c>
      <c r="AL10" s="45">
        <v>0</v>
      </c>
      <c r="AM10" s="43">
        <f t="shared" si="2"/>
        <v>16</v>
      </c>
      <c r="AN10" s="45">
        <f t="shared" si="2"/>
        <v>6.7197999999999993</v>
      </c>
      <c r="AO10" s="43">
        <v>1</v>
      </c>
      <c r="AP10" s="45">
        <v>0.1069</v>
      </c>
    </row>
    <row r="11" spans="1:42" ht="17.25" x14ac:dyDescent="0.3">
      <c r="A11" s="42">
        <v>7</v>
      </c>
      <c r="B11" s="42" t="s">
        <v>7</v>
      </c>
      <c r="C11" s="42">
        <v>581</v>
      </c>
      <c r="D11" s="45">
        <v>10.697699999999999</v>
      </c>
      <c r="E11" s="42">
        <v>0</v>
      </c>
      <c r="F11" s="45">
        <v>0</v>
      </c>
      <c r="G11" s="42">
        <v>14</v>
      </c>
      <c r="H11" s="45">
        <v>0.22539999999999999</v>
      </c>
      <c r="I11" s="42">
        <v>0</v>
      </c>
      <c r="J11" s="45">
        <v>0</v>
      </c>
      <c r="K11" s="42">
        <v>0</v>
      </c>
      <c r="L11" s="45">
        <v>0</v>
      </c>
      <c r="M11" s="43">
        <f t="shared" si="0"/>
        <v>581</v>
      </c>
      <c r="N11" s="45">
        <f t="shared" si="0"/>
        <v>10.697699999999999</v>
      </c>
      <c r="O11" s="42">
        <v>14</v>
      </c>
      <c r="P11" s="45">
        <v>1.8976999999999999</v>
      </c>
      <c r="Q11" s="42">
        <v>0</v>
      </c>
      <c r="R11" s="45">
        <v>0</v>
      </c>
      <c r="S11" s="42">
        <v>0</v>
      </c>
      <c r="T11" s="45">
        <v>0</v>
      </c>
      <c r="U11" s="42">
        <v>0</v>
      </c>
      <c r="V11" s="45">
        <v>0</v>
      </c>
      <c r="W11" s="42">
        <v>0</v>
      </c>
      <c r="X11" s="45">
        <v>0</v>
      </c>
      <c r="Y11" s="43">
        <f t="shared" si="1"/>
        <v>14</v>
      </c>
      <c r="Z11" s="45">
        <f t="shared" si="1"/>
        <v>1.8976999999999999</v>
      </c>
      <c r="AA11" s="42">
        <v>1</v>
      </c>
      <c r="AB11" s="45">
        <v>5.62E-2</v>
      </c>
      <c r="AC11" s="42">
        <v>6</v>
      </c>
      <c r="AD11" s="45">
        <v>4.7600000000000003E-2</v>
      </c>
      <c r="AE11" s="42">
        <v>0</v>
      </c>
      <c r="AF11" s="45">
        <v>0</v>
      </c>
      <c r="AG11" s="42">
        <v>0</v>
      </c>
      <c r="AH11" s="45">
        <v>0</v>
      </c>
      <c r="AI11" s="42">
        <v>0</v>
      </c>
      <c r="AJ11" s="45">
        <v>0</v>
      </c>
      <c r="AK11" s="42">
        <v>0</v>
      </c>
      <c r="AL11" s="45">
        <v>0</v>
      </c>
      <c r="AM11" s="43">
        <f t="shared" si="2"/>
        <v>602</v>
      </c>
      <c r="AN11" s="45">
        <f t="shared" si="2"/>
        <v>12.699199999999999</v>
      </c>
      <c r="AO11" s="43">
        <v>699</v>
      </c>
      <c r="AP11" s="45">
        <v>10.2323</v>
      </c>
    </row>
    <row r="12" spans="1:42" ht="17.25" x14ac:dyDescent="0.3">
      <c r="A12" s="42">
        <v>8</v>
      </c>
      <c r="B12" s="42" t="s">
        <v>46</v>
      </c>
      <c r="C12" s="42">
        <v>0</v>
      </c>
      <c r="D12" s="45">
        <v>0</v>
      </c>
      <c r="E12" s="42">
        <v>0</v>
      </c>
      <c r="F12" s="45">
        <v>0</v>
      </c>
      <c r="G12" s="42">
        <v>0</v>
      </c>
      <c r="H12" s="45">
        <v>0</v>
      </c>
      <c r="I12" s="42">
        <v>0</v>
      </c>
      <c r="J12" s="45">
        <v>0</v>
      </c>
      <c r="K12" s="42">
        <v>0</v>
      </c>
      <c r="L12" s="45">
        <v>0</v>
      </c>
      <c r="M12" s="43">
        <f t="shared" si="0"/>
        <v>0</v>
      </c>
      <c r="N12" s="45">
        <f t="shared" si="0"/>
        <v>0</v>
      </c>
      <c r="O12" s="42">
        <v>0</v>
      </c>
      <c r="P12" s="45">
        <v>0</v>
      </c>
      <c r="Q12" s="42">
        <v>0</v>
      </c>
      <c r="R12" s="45">
        <v>0</v>
      </c>
      <c r="S12" s="42">
        <v>0</v>
      </c>
      <c r="T12" s="45">
        <v>0</v>
      </c>
      <c r="U12" s="42">
        <v>0</v>
      </c>
      <c r="V12" s="45">
        <v>0</v>
      </c>
      <c r="W12" s="42">
        <v>0</v>
      </c>
      <c r="X12" s="45">
        <v>0</v>
      </c>
      <c r="Y12" s="43">
        <f t="shared" si="1"/>
        <v>0</v>
      </c>
      <c r="Z12" s="45">
        <f t="shared" si="1"/>
        <v>0</v>
      </c>
      <c r="AA12" s="42">
        <v>0</v>
      </c>
      <c r="AB12" s="45">
        <v>0</v>
      </c>
      <c r="AC12" s="42">
        <v>0</v>
      </c>
      <c r="AD12" s="45">
        <v>0</v>
      </c>
      <c r="AE12" s="42">
        <v>0</v>
      </c>
      <c r="AF12" s="45">
        <v>0</v>
      </c>
      <c r="AG12" s="42">
        <v>0</v>
      </c>
      <c r="AH12" s="45">
        <v>0</v>
      </c>
      <c r="AI12" s="42">
        <v>0</v>
      </c>
      <c r="AJ12" s="45">
        <v>0</v>
      </c>
      <c r="AK12" s="42">
        <v>6</v>
      </c>
      <c r="AL12" s="45">
        <v>7.8100000000000003E-2</v>
      </c>
      <c r="AM12" s="43">
        <f t="shared" si="2"/>
        <v>6</v>
      </c>
      <c r="AN12" s="45">
        <f t="shared" si="2"/>
        <v>7.8100000000000003E-2</v>
      </c>
      <c r="AO12" s="43">
        <v>0</v>
      </c>
      <c r="AP12" s="45">
        <v>0</v>
      </c>
    </row>
    <row r="13" spans="1:42" ht="17.25" x14ac:dyDescent="0.3">
      <c r="A13" s="42">
        <v>9</v>
      </c>
      <c r="B13" s="42" t="s">
        <v>36</v>
      </c>
      <c r="C13" s="42">
        <v>2049</v>
      </c>
      <c r="D13" s="45">
        <v>21.801500000000001</v>
      </c>
      <c r="E13" s="42">
        <v>0</v>
      </c>
      <c r="F13" s="45">
        <v>0</v>
      </c>
      <c r="G13" s="42">
        <v>63</v>
      </c>
      <c r="H13" s="45">
        <v>1.1489</v>
      </c>
      <c r="I13" s="42">
        <v>0</v>
      </c>
      <c r="J13" s="45">
        <v>0</v>
      </c>
      <c r="K13" s="42">
        <v>0</v>
      </c>
      <c r="L13" s="45">
        <v>0</v>
      </c>
      <c r="M13" s="43">
        <f t="shared" si="0"/>
        <v>2049</v>
      </c>
      <c r="N13" s="45">
        <f t="shared" si="0"/>
        <v>21.801500000000001</v>
      </c>
      <c r="O13" s="42">
        <v>94</v>
      </c>
      <c r="P13" s="45">
        <v>1.2459</v>
      </c>
      <c r="Q13" s="42">
        <v>0</v>
      </c>
      <c r="R13" s="45">
        <v>0</v>
      </c>
      <c r="S13" s="42">
        <v>0</v>
      </c>
      <c r="T13" s="45">
        <v>0</v>
      </c>
      <c r="U13" s="42">
        <v>0</v>
      </c>
      <c r="V13" s="45">
        <v>0</v>
      </c>
      <c r="W13" s="42">
        <v>0</v>
      </c>
      <c r="X13" s="45">
        <v>0</v>
      </c>
      <c r="Y13" s="43">
        <f t="shared" si="1"/>
        <v>94</v>
      </c>
      <c r="Z13" s="45">
        <f t="shared" si="1"/>
        <v>1.2459</v>
      </c>
      <c r="AA13" s="42">
        <v>0</v>
      </c>
      <c r="AB13" s="45">
        <v>0</v>
      </c>
      <c r="AC13" s="42">
        <v>0</v>
      </c>
      <c r="AD13" s="45">
        <v>0</v>
      </c>
      <c r="AE13" s="42">
        <v>7</v>
      </c>
      <c r="AF13" s="45">
        <v>0.24199999999999999</v>
      </c>
      <c r="AG13" s="42">
        <v>0</v>
      </c>
      <c r="AH13" s="45">
        <v>0</v>
      </c>
      <c r="AI13" s="42">
        <v>0</v>
      </c>
      <c r="AJ13" s="45">
        <v>0</v>
      </c>
      <c r="AK13" s="42">
        <v>0</v>
      </c>
      <c r="AL13" s="45">
        <v>0</v>
      </c>
      <c r="AM13" s="43">
        <f t="shared" si="2"/>
        <v>2150</v>
      </c>
      <c r="AN13" s="45">
        <f t="shared" si="2"/>
        <v>23.289400000000001</v>
      </c>
      <c r="AO13" s="43">
        <v>1751</v>
      </c>
      <c r="AP13" s="45">
        <v>17.6281</v>
      </c>
    </row>
    <row r="14" spans="1:42" ht="17.25" x14ac:dyDescent="0.3">
      <c r="A14" s="42">
        <v>10</v>
      </c>
      <c r="B14" s="42" t="s">
        <v>26</v>
      </c>
      <c r="C14" s="42">
        <v>1166</v>
      </c>
      <c r="D14" s="45">
        <v>20.677600000000002</v>
      </c>
      <c r="E14" s="42">
        <v>0</v>
      </c>
      <c r="F14" s="45">
        <v>0</v>
      </c>
      <c r="G14" s="42">
        <v>1123</v>
      </c>
      <c r="H14" s="45">
        <v>19.739100000000001</v>
      </c>
      <c r="I14" s="42">
        <v>0</v>
      </c>
      <c r="J14" s="45">
        <v>0</v>
      </c>
      <c r="K14" s="42">
        <v>1</v>
      </c>
      <c r="L14" s="45">
        <v>0.12230000000000001</v>
      </c>
      <c r="M14" s="43">
        <f t="shared" si="0"/>
        <v>1167</v>
      </c>
      <c r="N14" s="45">
        <f t="shared" si="0"/>
        <v>20.799900000000001</v>
      </c>
      <c r="O14" s="42">
        <v>14</v>
      </c>
      <c r="P14" s="45">
        <v>15.009499999999999</v>
      </c>
      <c r="Q14" s="42">
        <v>6</v>
      </c>
      <c r="R14" s="45">
        <v>3.6627000000000001</v>
      </c>
      <c r="S14" s="42">
        <v>0</v>
      </c>
      <c r="T14" s="45">
        <v>0</v>
      </c>
      <c r="U14" s="42">
        <v>0</v>
      </c>
      <c r="V14" s="45">
        <v>0</v>
      </c>
      <c r="W14" s="42">
        <v>0</v>
      </c>
      <c r="X14" s="45">
        <v>0</v>
      </c>
      <c r="Y14" s="43">
        <f t="shared" si="1"/>
        <v>20</v>
      </c>
      <c r="Z14" s="45">
        <f t="shared" si="1"/>
        <v>18.6722</v>
      </c>
      <c r="AA14" s="42">
        <v>1</v>
      </c>
      <c r="AB14" s="45">
        <v>4.9200000000000001E-2</v>
      </c>
      <c r="AC14" s="42">
        <v>0</v>
      </c>
      <c r="AD14" s="45">
        <v>0</v>
      </c>
      <c r="AE14" s="42">
        <v>1</v>
      </c>
      <c r="AF14" s="45">
        <v>1.09E-2</v>
      </c>
      <c r="AG14" s="42">
        <v>0</v>
      </c>
      <c r="AH14" s="45">
        <v>0</v>
      </c>
      <c r="AI14" s="42">
        <v>0</v>
      </c>
      <c r="AJ14" s="45">
        <v>0</v>
      </c>
      <c r="AK14" s="42">
        <v>2</v>
      </c>
      <c r="AL14" s="45">
        <v>0.17019999999999999</v>
      </c>
      <c r="AM14" s="43">
        <f t="shared" si="2"/>
        <v>1191</v>
      </c>
      <c r="AN14" s="45">
        <f t="shared" si="2"/>
        <v>39.702399999999997</v>
      </c>
      <c r="AO14" s="43">
        <v>0</v>
      </c>
      <c r="AP14" s="45">
        <v>0</v>
      </c>
    </row>
    <row r="15" spans="1:42" ht="17.25" x14ac:dyDescent="0.3">
      <c r="A15" s="42">
        <v>11</v>
      </c>
      <c r="B15" s="42" t="s">
        <v>12</v>
      </c>
      <c r="C15" s="42">
        <v>1455</v>
      </c>
      <c r="D15" s="45">
        <v>35.262500000000003</v>
      </c>
      <c r="E15" s="42">
        <v>140</v>
      </c>
      <c r="F15" s="45">
        <v>2.9584999999999999</v>
      </c>
      <c r="G15" s="42">
        <v>2</v>
      </c>
      <c r="H15" s="45">
        <v>5.4800000000000001E-2</v>
      </c>
      <c r="I15" s="42">
        <v>0</v>
      </c>
      <c r="J15" s="45">
        <v>0</v>
      </c>
      <c r="K15" s="42">
        <v>0</v>
      </c>
      <c r="L15" s="45">
        <v>0</v>
      </c>
      <c r="M15" s="43">
        <f t="shared" si="0"/>
        <v>1595</v>
      </c>
      <c r="N15" s="45">
        <f t="shared" si="0"/>
        <v>38.221000000000004</v>
      </c>
      <c r="O15" s="42">
        <v>53</v>
      </c>
      <c r="P15" s="45">
        <v>3.8344</v>
      </c>
      <c r="Q15" s="42">
        <v>4</v>
      </c>
      <c r="R15" s="45">
        <v>0.71250000000000002</v>
      </c>
      <c r="S15" s="42">
        <v>0</v>
      </c>
      <c r="T15" s="45">
        <v>0</v>
      </c>
      <c r="U15" s="42">
        <v>0</v>
      </c>
      <c r="V15" s="45">
        <v>0</v>
      </c>
      <c r="W15" s="42">
        <v>0</v>
      </c>
      <c r="X15" s="45">
        <v>0</v>
      </c>
      <c r="Y15" s="43">
        <f t="shared" si="1"/>
        <v>57</v>
      </c>
      <c r="Z15" s="45">
        <f t="shared" si="1"/>
        <v>4.5468999999999999</v>
      </c>
      <c r="AA15" s="42">
        <v>2</v>
      </c>
      <c r="AB15" s="45">
        <v>0.12659999999999999</v>
      </c>
      <c r="AC15" s="42">
        <v>91</v>
      </c>
      <c r="AD15" s="45">
        <v>1.5986</v>
      </c>
      <c r="AE15" s="42">
        <v>51</v>
      </c>
      <c r="AF15" s="45">
        <v>2.1139000000000001</v>
      </c>
      <c r="AG15" s="42">
        <v>0</v>
      </c>
      <c r="AH15" s="45">
        <v>0</v>
      </c>
      <c r="AI15" s="42">
        <v>6</v>
      </c>
      <c r="AJ15" s="45">
        <v>0.1244</v>
      </c>
      <c r="AK15" s="42">
        <v>0</v>
      </c>
      <c r="AL15" s="45">
        <v>0</v>
      </c>
      <c r="AM15" s="43">
        <f t="shared" si="2"/>
        <v>1802</v>
      </c>
      <c r="AN15" s="45">
        <f t="shared" si="2"/>
        <v>46.731400000000008</v>
      </c>
      <c r="AO15" s="43">
        <v>1976</v>
      </c>
      <c r="AP15" s="45">
        <v>47.3675</v>
      </c>
    </row>
    <row r="16" spans="1:42" ht="17.25" x14ac:dyDescent="0.3">
      <c r="A16" s="42">
        <v>12</v>
      </c>
      <c r="B16" s="42" t="s">
        <v>11</v>
      </c>
      <c r="C16" s="42">
        <v>288</v>
      </c>
      <c r="D16" s="45">
        <v>6.5147000000000004</v>
      </c>
      <c r="E16" s="42">
        <v>0</v>
      </c>
      <c r="F16" s="45">
        <v>0</v>
      </c>
      <c r="G16" s="42">
        <v>0</v>
      </c>
      <c r="H16" s="45">
        <v>0</v>
      </c>
      <c r="I16" s="42">
        <v>0</v>
      </c>
      <c r="J16" s="45">
        <v>0</v>
      </c>
      <c r="K16" s="42">
        <v>0</v>
      </c>
      <c r="L16" s="45">
        <v>0</v>
      </c>
      <c r="M16" s="43">
        <f t="shared" si="0"/>
        <v>288</v>
      </c>
      <c r="N16" s="45">
        <f t="shared" si="0"/>
        <v>6.5147000000000004</v>
      </c>
      <c r="O16" s="42">
        <v>142</v>
      </c>
      <c r="P16" s="45">
        <v>4.1759000000000004</v>
      </c>
      <c r="Q16" s="42">
        <v>0</v>
      </c>
      <c r="R16" s="45">
        <v>0</v>
      </c>
      <c r="S16" s="42">
        <v>0</v>
      </c>
      <c r="T16" s="45">
        <v>0</v>
      </c>
      <c r="U16" s="42">
        <v>0</v>
      </c>
      <c r="V16" s="45">
        <v>0</v>
      </c>
      <c r="W16" s="42">
        <v>0</v>
      </c>
      <c r="X16" s="45">
        <v>0</v>
      </c>
      <c r="Y16" s="43">
        <f t="shared" si="1"/>
        <v>142</v>
      </c>
      <c r="Z16" s="45">
        <f t="shared" si="1"/>
        <v>4.1759000000000004</v>
      </c>
      <c r="AA16" s="42">
        <v>1</v>
      </c>
      <c r="AB16" s="45">
        <v>5.4800000000000001E-2</v>
      </c>
      <c r="AC16" s="42">
        <v>10</v>
      </c>
      <c r="AD16" s="45">
        <v>0.17530000000000001</v>
      </c>
      <c r="AE16" s="42">
        <v>29</v>
      </c>
      <c r="AF16" s="45">
        <v>1.4332</v>
      </c>
      <c r="AG16" s="42">
        <v>0</v>
      </c>
      <c r="AH16" s="45">
        <v>0</v>
      </c>
      <c r="AI16" s="42">
        <v>0</v>
      </c>
      <c r="AJ16" s="45">
        <v>0</v>
      </c>
      <c r="AK16" s="42">
        <v>1042</v>
      </c>
      <c r="AL16" s="45">
        <v>21.667300000000001</v>
      </c>
      <c r="AM16" s="43">
        <f t="shared" si="2"/>
        <v>1512</v>
      </c>
      <c r="AN16" s="45">
        <f t="shared" si="2"/>
        <v>34.0212</v>
      </c>
      <c r="AO16" s="43">
        <v>810</v>
      </c>
      <c r="AP16" s="45">
        <v>11.188599999999999</v>
      </c>
    </row>
    <row r="17" spans="1:42" ht="17.25" x14ac:dyDescent="0.3">
      <c r="A17" s="42">
        <v>13</v>
      </c>
      <c r="B17" s="42" t="s">
        <v>10</v>
      </c>
      <c r="C17" s="42">
        <v>804</v>
      </c>
      <c r="D17" s="45">
        <v>16.179200000000002</v>
      </c>
      <c r="E17" s="42">
        <v>732</v>
      </c>
      <c r="F17" s="45">
        <v>11.9978</v>
      </c>
      <c r="G17" s="42">
        <v>732</v>
      </c>
      <c r="H17" s="45">
        <v>11.9978</v>
      </c>
      <c r="I17" s="42">
        <v>0</v>
      </c>
      <c r="J17" s="45">
        <v>0</v>
      </c>
      <c r="K17" s="42">
        <v>480</v>
      </c>
      <c r="L17" s="45">
        <v>10.298299999999999</v>
      </c>
      <c r="M17" s="43">
        <f t="shared" si="0"/>
        <v>2016</v>
      </c>
      <c r="N17" s="45">
        <f t="shared" si="0"/>
        <v>38.475299999999997</v>
      </c>
      <c r="O17" s="42">
        <v>32</v>
      </c>
      <c r="P17" s="45">
        <v>7.3917000000000002</v>
      </c>
      <c r="Q17" s="42">
        <v>1</v>
      </c>
      <c r="R17" s="45">
        <v>1.2869999999999999</v>
      </c>
      <c r="S17" s="42">
        <v>0</v>
      </c>
      <c r="T17" s="45">
        <v>0</v>
      </c>
      <c r="U17" s="42">
        <v>0</v>
      </c>
      <c r="V17" s="45">
        <v>0</v>
      </c>
      <c r="W17" s="42">
        <v>0</v>
      </c>
      <c r="X17" s="45">
        <v>0</v>
      </c>
      <c r="Y17" s="43">
        <f t="shared" si="1"/>
        <v>33</v>
      </c>
      <c r="Z17" s="45">
        <f t="shared" si="1"/>
        <v>8.6786999999999992</v>
      </c>
      <c r="AA17" s="42">
        <v>1</v>
      </c>
      <c r="AB17" s="45">
        <v>5.1999999999999998E-2</v>
      </c>
      <c r="AC17" s="42">
        <v>39</v>
      </c>
      <c r="AD17" s="45">
        <v>0.60950000000000004</v>
      </c>
      <c r="AE17" s="42">
        <v>13</v>
      </c>
      <c r="AF17" s="45">
        <v>0.46010000000000001</v>
      </c>
      <c r="AG17" s="42">
        <v>0</v>
      </c>
      <c r="AH17" s="45">
        <v>0</v>
      </c>
      <c r="AI17" s="42">
        <v>0</v>
      </c>
      <c r="AJ17" s="45">
        <v>0</v>
      </c>
      <c r="AK17" s="42">
        <v>0</v>
      </c>
      <c r="AL17" s="45">
        <v>0</v>
      </c>
      <c r="AM17" s="43">
        <f t="shared" si="2"/>
        <v>2102</v>
      </c>
      <c r="AN17" s="45">
        <f t="shared" si="2"/>
        <v>48.27559999999999</v>
      </c>
      <c r="AO17" s="43">
        <v>2132</v>
      </c>
      <c r="AP17" s="45">
        <v>37.339700000000001</v>
      </c>
    </row>
    <row r="18" spans="1:42" ht="17.25" x14ac:dyDescent="0.3">
      <c r="A18" s="44"/>
      <c r="B18" s="44" t="s">
        <v>136</v>
      </c>
      <c r="C18" s="44">
        <f t="shared" ref="C18:AP18" si="3">SUM(C5:C17)</f>
        <v>12163</v>
      </c>
      <c r="D18" s="46">
        <f t="shared" si="3"/>
        <v>238.08250000000001</v>
      </c>
      <c r="E18" s="18">
        <f t="shared" si="3"/>
        <v>1882</v>
      </c>
      <c r="F18" s="46">
        <f t="shared" si="3"/>
        <v>38.950000000000003</v>
      </c>
      <c r="G18" s="18">
        <f t="shared" si="3"/>
        <v>2648</v>
      </c>
      <c r="H18" s="46">
        <f t="shared" si="3"/>
        <v>49.890100000000004</v>
      </c>
      <c r="I18" s="18">
        <f t="shared" si="3"/>
        <v>0</v>
      </c>
      <c r="J18" s="46">
        <f t="shared" si="3"/>
        <v>0</v>
      </c>
      <c r="K18" s="18">
        <f t="shared" si="3"/>
        <v>488</v>
      </c>
      <c r="L18" s="46">
        <f t="shared" si="3"/>
        <v>13.999699999999999</v>
      </c>
      <c r="M18" s="18">
        <f t="shared" si="3"/>
        <v>14533</v>
      </c>
      <c r="N18" s="46">
        <f t="shared" si="3"/>
        <v>291.03219999999999</v>
      </c>
      <c r="O18" s="18">
        <f t="shared" si="3"/>
        <v>1308</v>
      </c>
      <c r="P18" s="46">
        <f t="shared" si="3"/>
        <v>56.959400000000002</v>
      </c>
      <c r="Q18" s="18">
        <f t="shared" si="3"/>
        <v>18</v>
      </c>
      <c r="R18" s="46">
        <f t="shared" si="3"/>
        <v>7.2029000000000005</v>
      </c>
      <c r="S18" s="18">
        <f t="shared" si="3"/>
        <v>1</v>
      </c>
      <c r="T18" s="46">
        <f t="shared" si="3"/>
        <v>2.8299999999999999E-2</v>
      </c>
      <c r="U18" s="18">
        <f t="shared" si="3"/>
        <v>0</v>
      </c>
      <c r="V18" s="46">
        <f t="shared" si="3"/>
        <v>0</v>
      </c>
      <c r="W18" s="18">
        <f t="shared" si="3"/>
        <v>0</v>
      </c>
      <c r="X18" s="46">
        <f t="shared" si="3"/>
        <v>0</v>
      </c>
      <c r="Y18" s="18">
        <f t="shared" si="3"/>
        <v>1327</v>
      </c>
      <c r="Z18" s="46">
        <f t="shared" si="3"/>
        <v>64.190599999999989</v>
      </c>
      <c r="AA18" s="18">
        <f t="shared" si="3"/>
        <v>12</v>
      </c>
      <c r="AB18" s="46">
        <f t="shared" si="3"/>
        <v>0.64890000000000003</v>
      </c>
      <c r="AC18" s="18">
        <f t="shared" si="3"/>
        <v>235</v>
      </c>
      <c r="AD18" s="46">
        <f t="shared" si="3"/>
        <v>4.0324</v>
      </c>
      <c r="AE18" s="18">
        <f t="shared" si="3"/>
        <v>193</v>
      </c>
      <c r="AF18" s="46">
        <f t="shared" si="3"/>
        <v>11.945700000000002</v>
      </c>
      <c r="AG18" s="18">
        <f t="shared" si="3"/>
        <v>0</v>
      </c>
      <c r="AH18" s="46">
        <f t="shared" si="3"/>
        <v>0</v>
      </c>
      <c r="AI18" s="18">
        <f t="shared" si="3"/>
        <v>27</v>
      </c>
      <c r="AJ18" s="46">
        <f t="shared" si="3"/>
        <v>0.49340000000000001</v>
      </c>
      <c r="AK18" s="18">
        <f t="shared" si="3"/>
        <v>1971</v>
      </c>
      <c r="AL18" s="46">
        <f t="shared" si="3"/>
        <v>27.6568</v>
      </c>
      <c r="AM18" s="18">
        <f t="shared" si="3"/>
        <v>18298</v>
      </c>
      <c r="AN18" s="46">
        <f t="shared" si="3"/>
        <v>400</v>
      </c>
      <c r="AO18" s="44">
        <f t="shared" si="3"/>
        <v>14032</v>
      </c>
      <c r="AP18" s="46">
        <f t="shared" si="3"/>
        <v>255.1814</v>
      </c>
    </row>
  </sheetData>
  <mergeCells count="26">
    <mergeCell ref="W2:X3"/>
    <mergeCell ref="Y2:Z3"/>
    <mergeCell ref="AA2:AB3"/>
    <mergeCell ref="AC2:AD3"/>
    <mergeCell ref="AE2:AF3"/>
    <mergeCell ref="M2:N3"/>
    <mergeCell ref="O2:P3"/>
    <mergeCell ref="Q2:R3"/>
    <mergeCell ref="S2:T3"/>
    <mergeCell ref="U2:V3"/>
    <mergeCell ref="C1:N1"/>
    <mergeCell ref="O1:Z1"/>
    <mergeCell ref="AA1:AP1"/>
    <mergeCell ref="A2:A4"/>
    <mergeCell ref="B2:B4"/>
    <mergeCell ref="C2:F2"/>
    <mergeCell ref="G2:H3"/>
    <mergeCell ref="I2:J3"/>
    <mergeCell ref="K2:L3"/>
    <mergeCell ref="AK2:AL3"/>
    <mergeCell ref="AM2:AN3"/>
    <mergeCell ref="AO2:AP3"/>
    <mergeCell ref="C3:D3"/>
    <mergeCell ref="E3:F3"/>
    <mergeCell ref="AI2:AJ3"/>
    <mergeCell ref="AG2:AH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Parameter!$A$1:$A$4</xm:f>
          </x14:formula1>
          <xm:sqref>C2:C4 B1:B2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1:AP17"/>
  <sheetViews>
    <sheetView zoomScaleNormal="100" workbookViewId="0">
      <selection activeCell="B22" sqref="B22"/>
    </sheetView>
  </sheetViews>
  <sheetFormatPr defaultRowHeight="15" x14ac:dyDescent="0.25"/>
  <cols>
    <col min="1" max="1" width="9" customWidth="1"/>
    <col min="2" max="2" width="37" customWidth="1"/>
    <col min="3" max="3" width="9" customWidth="1"/>
    <col min="4" max="4" width="9.285156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11.28515625" customWidth="1"/>
    <col min="26" max="26" width="14" customWidth="1"/>
    <col min="27" max="27" width="6.7109375" customWidth="1"/>
    <col min="28" max="28" width="8.7109375" customWidth="1"/>
    <col min="29" max="29" width="6.5703125" customWidth="1"/>
    <col min="30" max="30" width="10.5703125" customWidth="1"/>
    <col min="31" max="31" width="7" customWidth="1"/>
    <col min="32" max="32" width="10.5703125" customWidth="1"/>
    <col min="33" max="33" width="7.5703125" customWidth="1"/>
    <col min="34" max="34" width="8.5703125" customWidth="1"/>
    <col min="35" max="35" width="6.5703125" customWidth="1"/>
    <col min="36" max="36" width="9.5703125" customWidth="1"/>
    <col min="37" max="37" width="7.5703125" customWidth="1"/>
    <col min="38" max="38" width="10.5703125" customWidth="1"/>
    <col min="39" max="39" width="7.5703125" customWidth="1"/>
    <col min="40" max="40" width="12.5703125" customWidth="1"/>
    <col min="41" max="41" width="8.28515625" customWidth="1"/>
    <col min="42" max="42" width="12.5703125" customWidth="1"/>
  </cols>
  <sheetData>
    <row r="1" spans="1:42" ht="20.25" thickBot="1" x14ac:dyDescent="0.35">
      <c r="B1" s="27"/>
      <c r="C1" s="90" t="s">
        <v>188</v>
      </c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 t="s">
        <v>188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1" t="s">
        <v>188</v>
      </c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</row>
    <row r="2" spans="1:42" ht="17.25" x14ac:dyDescent="0.25">
      <c r="A2" s="63" t="s">
        <v>0</v>
      </c>
      <c r="B2" s="66" t="s">
        <v>1</v>
      </c>
      <c r="C2" s="69" t="s">
        <v>157</v>
      </c>
      <c r="D2" s="70"/>
      <c r="E2" s="70"/>
      <c r="F2" s="70"/>
      <c r="G2" s="71" t="s">
        <v>158</v>
      </c>
      <c r="H2" s="72"/>
      <c r="I2" s="75" t="s">
        <v>159</v>
      </c>
      <c r="J2" s="75"/>
      <c r="K2" s="75" t="s">
        <v>160</v>
      </c>
      <c r="L2" s="75"/>
      <c r="M2" s="71" t="s">
        <v>161</v>
      </c>
      <c r="N2" s="79"/>
      <c r="O2" s="69" t="s">
        <v>162</v>
      </c>
      <c r="P2" s="70"/>
      <c r="Q2" s="70" t="s">
        <v>163</v>
      </c>
      <c r="R2" s="70"/>
      <c r="S2" s="75" t="s">
        <v>164</v>
      </c>
      <c r="T2" s="75"/>
      <c r="U2" s="75" t="s">
        <v>165</v>
      </c>
      <c r="V2" s="75"/>
      <c r="W2" s="75" t="s">
        <v>166</v>
      </c>
      <c r="X2" s="75"/>
      <c r="Y2" s="75" t="s">
        <v>167</v>
      </c>
      <c r="Z2" s="76"/>
      <c r="AA2" s="88" t="s">
        <v>168</v>
      </c>
      <c r="AB2" s="75"/>
      <c r="AC2" s="75" t="s">
        <v>169</v>
      </c>
      <c r="AD2" s="75"/>
      <c r="AE2" s="75" t="s">
        <v>170</v>
      </c>
      <c r="AF2" s="75"/>
      <c r="AG2" s="75" t="s">
        <v>171</v>
      </c>
      <c r="AH2" s="75"/>
      <c r="AI2" s="75" t="s">
        <v>172</v>
      </c>
      <c r="AJ2" s="75"/>
      <c r="AK2" s="75" t="s">
        <v>173</v>
      </c>
      <c r="AL2" s="76"/>
      <c r="AM2" s="78" t="s">
        <v>174</v>
      </c>
      <c r="AN2" s="79"/>
      <c r="AO2" s="82" t="s">
        <v>175</v>
      </c>
      <c r="AP2" s="83"/>
    </row>
    <row r="3" spans="1:42" ht="17.25" x14ac:dyDescent="0.25">
      <c r="A3" s="64"/>
      <c r="B3" s="67"/>
      <c r="C3" s="86" t="s">
        <v>176</v>
      </c>
      <c r="D3" s="51"/>
      <c r="E3" s="51" t="s">
        <v>177</v>
      </c>
      <c r="F3" s="51"/>
      <c r="G3" s="73"/>
      <c r="H3" s="74"/>
      <c r="I3" s="50"/>
      <c r="J3" s="50"/>
      <c r="K3" s="50"/>
      <c r="L3" s="50"/>
      <c r="M3" s="57"/>
      <c r="N3" s="87"/>
      <c r="O3" s="86"/>
      <c r="P3" s="51"/>
      <c r="Q3" s="51"/>
      <c r="R3" s="51"/>
      <c r="S3" s="50"/>
      <c r="T3" s="50"/>
      <c r="U3" s="50"/>
      <c r="V3" s="50"/>
      <c r="W3" s="50"/>
      <c r="X3" s="50"/>
      <c r="Y3" s="50"/>
      <c r="Z3" s="77"/>
      <c r="AA3" s="89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77"/>
      <c r="AM3" s="80"/>
      <c r="AN3" s="81"/>
      <c r="AO3" s="84"/>
      <c r="AP3" s="85"/>
    </row>
    <row r="4" spans="1:42" ht="18" thickBot="1" x14ac:dyDescent="0.3">
      <c r="A4" s="65"/>
      <c r="B4" s="68" t="s">
        <v>1</v>
      </c>
      <c r="C4" s="39" t="s">
        <v>154</v>
      </c>
      <c r="D4" s="40" t="s">
        <v>156</v>
      </c>
      <c r="E4" s="40" t="s">
        <v>154</v>
      </c>
      <c r="F4" s="40" t="s">
        <v>156</v>
      </c>
      <c r="G4" s="40" t="s">
        <v>154</v>
      </c>
      <c r="H4" s="40" t="s">
        <v>156</v>
      </c>
      <c r="I4" s="40" t="s">
        <v>154</v>
      </c>
      <c r="J4" s="40" t="s">
        <v>156</v>
      </c>
      <c r="K4" s="40" t="s">
        <v>154</v>
      </c>
      <c r="L4" s="40" t="s">
        <v>156</v>
      </c>
      <c r="M4" s="40" t="s">
        <v>154</v>
      </c>
      <c r="N4" s="41" t="s">
        <v>156</v>
      </c>
      <c r="O4" s="39" t="s">
        <v>154</v>
      </c>
      <c r="P4" s="40" t="s">
        <v>156</v>
      </c>
      <c r="Q4" s="40" t="s">
        <v>154</v>
      </c>
      <c r="R4" s="40" t="s">
        <v>156</v>
      </c>
      <c r="S4" s="40" t="s">
        <v>154</v>
      </c>
      <c r="T4" s="40" t="s">
        <v>156</v>
      </c>
      <c r="U4" s="40" t="s">
        <v>154</v>
      </c>
      <c r="V4" s="40" t="s">
        <v>156</v>
      </c>
      <c r="W4" s="40" t="s">
        <v>154</v>
      </c>
      <c r="X4" s="40" t="s">
        <v>156</v>
      </c>
      <c r="Y4" s="40" t="s">
        <v>154</v>
      </c>
      <c r="Z4" s="41" t="s">
        <v>156</v>
      </c>
      <c r="AA4" s="39" t="s">
        <v>154</v>
      </c>
      <c r="AB4" s="40" t="s">
        <v>156</v>
      </c>
      <c r="AC4" s="40" t="s">
        <v>154</v>
      </c>
      <c r="AD4" s="40" t="s">
        <v>156</v>
      </c>
      <c r="AE4" s="40" t="s">
        <v>154</v>
      </c>
      <c r="AF4" s="40" t="s">
        <v>156</v>
      </c>
      <c r="AG4" s="40" t="s">
        <v>154</v>
      </c>
      <c r="AH4" s="40" t="s">
        <v>156</v>
      </c>
      <c r="AI4" s="40" t="s">
        <v>154</v>
      </c>
      <c r="AJ4" s="40" t="s">
        <v>156</v>
      </c>
      <c r="AK4" s="40" t="s">
        <v>154</v>
      </c>
      <c r="AL4" s="41" t="s">
        <v>156</v>
      </c>
      <c r="AM4" s="39" t="s">
        <v>154</v>
      </c>
      <c r="AN4" s="41" t="s">
        <v>156</v>
      </c>
      <c r="AO4" s="39" t="s">
        <v>154</v>
      </c>
      <c r="AP4" s="41" t="s">
        <v>156</v>
      </c>
    </row>
    <row r="5" spans="1:42" ht="17.25" x14ac:dyDescent="0.3">
      <c r="A5" s="42">
        <v>1</v>
      </c>
      <c r="B5" s="42" t="s">
        <v>15</v>
      </c>
      <c r="C5" s="42">
        <v>74</v>
      </c>
      <c r="D5" s="45">
        <v>13.024800000000001</v>
      </c>
      <c r="E5" s="42">
        <v>41</v>
      </c>
      <c r="F5" s="45">
        <v>3.4384999999999999</v>
      </c>
      <c r="G5" s="42">
        <v>0</v>
      </c>
      <c r="H5" s="45">
        <v>0</v>
      </c>
      <c r="I5" s="42">
        <v>0</v>
      </c>
      <c r="J5" s="45">
        <v>0</v>
      </c>
      <c r="K5" s="42">
        <v>2</v>
      </c>
      <c r="L5" s="45">
        <v>3.2120000000000002</v>
      </c>
      <c r="M5" s="43">
        <f t="shared" ref="M5:N16" si="0">SUM(C5,E5,I5,K5)</f>
        <v>117</v>
      </c>
      <c r="N5" s="45">
        <f t="shared" si="0"/>
        <v>19.6753</v>
      </c>
      <c r="O5" s="42">
        <v>42</v>
      </c>
      <c r="P5" s="45">
        <v>16.513200000000001</v>
      </c>
      <c r="Q5" s="42">
        <v>26</v>
      </c>
      <c r="R5" s="45">
        <v>34.195799999999998</v>
      </c>
      <c r="S5" s="42">
        <v>5</v>
      </c>
      <c r="T5" s="45">
        <v>7.9408000000000003</v>
      </c>
      <c r="U5" s="42">
        <v>0</v>
      </c>
      <c r="V5" s="45">
        <v>0</v>
      </c>
      <c r="W5" s="42">
        <v>0</v>
      </c>
      <c r="X5" s="45">
        <v>0</v>
      </c>
      <c r="Y5" s="43">
        <f t="shared" ref="Y5:Z16" si="1">SUM(O5,Q5,S5,U5,W5)</f>
        <v>73</v>
      </c>
      <c r="Z5" s="45">
        <f t="shared" si="1"/>
        <v>58.649800000000006</v>
      </c>
      <c r="AA5" s="42">
        <v>1</v>
      </c>
      <c r="AB5" s="45">
        <v>0.10050000000000001</v>
      </c>
      <c r="AC5" s="42">
        <v>1</v>
      </c>
      <c r="AD5" s="45">
        <v>2.3599999999999999E-2</v>
      </c>
      <c r="AE5" s="42">
        <v>1</v>
      </c>
      <c r="AF5" s="45">
        <v>6.1999999999999998E-3</v>
      </c>
      <c r="AG5" s="42">
        <v>0</v>
      </c>
      <c r="AH5" s="45">
        <v>0</v>
      </c>
      <c r="AI5" s="42">
        <v>0</v>
      </c>
      <c r="AJ5" s="45">
        <v>0</v>
      </c>
      <c r="AK5" s="42">
        <v>0</v>
      </c>
      <c r="AL5" s="45">
        <v>0</v>
      </c>
      <c r="AM5" s="43">
        <f t="shared" ref="AM5:AN16" si="2">SUM(M5,Y5,AA5,AC5,AE5,AG5,AI5,AK5)</f>
        <v>193</v>
      </c>
      <c r="AN5" s="45">
        <f t="shared" si="2"/>
        <v>78.455400000000012</v>
      </c>
      <c r="AO5" s="42">
        <v>132</v>
      </c>
      <c r="AP5" s="45">
        <v>18.201000000000001</v>
      </c>
    </row>
    <row r="6" spans="1:42" ht="17.25" x14ac:dyDescent="0.3">
      <c r="A6" s="42">
        <v>2</v>
      </c>
      <c r="B6" s="42" t="s">
        <v>3</v>
      </c>
      <c r="C6" s="42">
        <v>32</v>
      </c>
      <c r="D6" s="45">
        <v>0.39779999999999999</v>
      </c>
      <c r="E6" s="42">
        <v>3141</v>
      </c>
      <c r="F6" s="45">
        <v>67.247500000000002</v>
      </c>
      <c r="G6" s="42">
        <v>3</v>
      </c>
      <c r="H6" s="45">
        <v>0.54</v>
      </c>
      <c r="I6" s="42">
        <v>0</v>
      </c>
      <c r="J6" s="45">
        <v>0</v>
      </c>
      <c r="K6" s="42">
        <v>2</v>
      </c>
      <c r="L6" s="45">
        <v>0.22</v>
      </c>
      <c r="M6" s="43">
        <f t="shared" si="0"/>
        <v>3175</v>
      </c>
      <c r="N6" s="45">
        <f t="shared" si="0"/>
        <v>67.865300000000005</v>
      </c>
      <c r="O6" s="42">
        <v>59</v>
      </c>
      <c r="P6" s="45">
        <v>3.1724999999999999</v>
      </c>
      <c r="Q6" s="42">
        <v>0</v>
      </c>
      <c r="R6" s="45">
        <v>0</v>
      </c>
      <c r="S6" s="42">
        <v>0</v>
      </c>
      <c r="T6" s="45">
        <v>0</v>
      </c>
      <c r="U6" s="42">
        <v>0</v>
      </c>
      <c r="V6" s="45">
        <v>0</v>
      </c>
      <c r="W6" s="42">
        <v>0</v>
      </c>
      <c r="X6" s="45">
        <v>0</v>
      </c>
      <c r="Y6" s="43">
        <f t="shared" si="1"/>
        <v>59</v>
      </c>
      <c r="Z6" s="45">
        <f t="shared" si="1"/>
        <v>3.1724999999999999</v>
      </c>
      <c r="AA6" s="42">
        <v>1</v>
      </c>
      <c r="AB6" s="45">
        <v>6.0299999999999999E-2</v>
      </c>
      <c r="AC6" s="42">
        <v>25</v>
      </c>
      <c r="AD6" s="45">
        <v>0.29520000000000002</v>
      </c>
      <c r="AE6" s="42">
        <v>7</v>
      </c>
      <c r="AF6" s="45">
        <v>0.4289</v>
      </c>
      <c r="AG6" s="42">
        <v>0</v>
      </c>
      <c r="AH6" s="45">
        <v>0</v>
      </c>
      <c r="AI6" s="42">
        <v>0</v>
      </c>
      <c r="AJ6" s="45">
        <v>0</v>
      </c>
      <c r="AK6" s="42">
        <v>0</v>
      </c>
      <c r="AL6" s="45">
        <v>0</v>
      </c>
      <c r="AM6" s="43">
        <f t="shared" si="2"/>
        <v>3267</v>
      </c>
      <c r="AN6" s="45">
        <f t="shared" si="2"/>
        <v>71.822199999999995</v>
      </c>
      <c r="AO6" s="42">
        <v>2345</v>
      </c>
      <c r="AP6" s="45">
        <v>49.269799999999996</v>
      </c>
    </row>
    <row r="7" spans="1:42" ht="17.25" x14ac:dyDescent="0.3">
      <c r="A7" s="42">
        <v>3</v>
      </c>
      <c r="B7" s="42" t="s">
        <v>4</v>
      </c>
      <c r="C7" s="42">
        <v>1</v>
      </c>
      <c r="D7" s="45">
        <v>3.9199999999999999E-2</v>
      </c>
      <c r="E7" s="42">
        <v>119</v>
      </c>
      <c r="F7" s="45">
        <v>3.7789999999999999</v>
      </c>
      <c r="G7" s="42">
        <v>1</v>
      </c>
      <c r="H7" s="45">
        <v>1.4200000000000001E-2</v>
      </c>
      <c r="I7" s="42">
        <v>43</v>
      </c>
      <c r="J7" s="45">
        <v>1.2228000000000001</v>
      </c>
      <c r="K7" s="42">
        <v>200</v>
      </c>
      <c r="L7" s="45">
        <v>5.4467999999999996</v>
      </c>
      <c r="M7" s="43">
        <f t="shared" si="0"/>
        <v>363</v>
      </c>
      <c r="N7" s="45">
        <f t="shared" si="0"/>
        <v>10.4878</v>
      </c>
      <c r="O7" s="42">
        <v>0</v>
      </c>
      <c r="P7" s="45">
        <v>0</v>
      </c>
      <c r="Q7" s="42">
        <v>0</v>
      </c>
      <c r="R7" s="45">
        <v>0</v>
      </c>
      <c r="S7" s="42">
        <v>0</v>
      </c>
      <c r="T7" s="45">
        <v>0</v>
      </c>
      <c r="U7" s="42">
        <v>0</v>
      </c>
      <c r="V7" s="45">
        <v>0</v>
      </c>
      <c r="W7" s="42">
        <v>0</v>
      </c>
      <c r="X7" s="45">
        <v>0</v>
      </c>
      <c r="Y7" s="43">
        <f t="shared" si="1"/>
        <v>0</v>
      </c>
      <c r="Z7" s="45">
        <f t="shared" si="1"/>
        <v>0</v>
      </c>
      <c r="AA7" s="42">
        <v>1</v>
      </c>
      <c r="AB7" s="45">
        <v>4.02E-2</v>
      </c>
      <c r="AC7" s="42">
        <v>7</v>
      </c>
      <c r="AD7" s="45">
        <v>9.7699999999999995E-2</v>
      </c>
      <c r="AE7" s="42">
        <v>1</v>
      </c>
      <c r="AF7" s="45">
        <v>0.18110000000000001</v>
      </c>
      <c r="AG7" s="42">
        <v>0</v>
      </c>
      <c r="AH7" s="45">
        <v>0</v>
      </c>
      <c r="AI7" s="42">
        <v>0</v>
      </c>
      <c r="AJ7" s="45">
        <v>0</v>
      </c>
      <c r="AK7" s="42">
        <v>242</v>
      </c>
      <c r="AL7" s="45">
        <v>5.6151999999999997</v>
      </c>
      <c r="AM7" s="43">
        <f t="shared" si="2"/>
        <v>614</v>
      </c>
      <c r="AN7" s="45">
        <f t="shared" si="2"/>
        <v>16.422000000000001</v>
      </c>
      <c r="AO7" s="42">
        <v>552</v>
      </c>
      <c r="AP7" s="45">
        <v>14.8886</v>
      </c>
    </row>
    <row r="8" spans="1:42" ht="17.25" x14ac:dyDescent="0.3">
      <c r="A8" s="42">
        <v>4</v>
      </c>
      <c r="B8" s="42" t="s">
        <v>18</v>
      </c>
      <c r="C8" s="42">
        <v>0</v>
      </c>
      <c r="D8" s="45">
        <v>0</v>
      </c>
      <c r="E8" s="42">
        <v>1</v>
      </c>
      <c r="F8" s="45">
        <v>0.36</v>
      </c>
      <c r="G8" s="42">
        <v>1</v>
      </c>
      <c r="H8" s="45">
        <v>0.36</v>
      </c>
      <c r="I8" s="42">
        <v>0</v>
      </c>
      <c r="J8" s="45">
        <v>0</v>
      </c>
      <c r="K8" s="42">
        <v>0</v>
      </c>
      <c r="L8" s="45">
        <v>0</v>
      </c>
      <c r="M8" s="43">
        <f t="shared" si="0"/>
        <v>1</v>
      </c>
      <c r="N8" s="45">
        <f t="shared" si="0"/>
        <v>0.36</v>
      </c>
      <c r="O8" s="42">
        <v>0</v>
      </c>
      <c r="P8" s="45">
        <v>0</v>
      </c>
      <c r="Q8" s="42">
        <v>0</v>
      </c>
      <c r="R8" s="45">
        <v>0</v>
      </c>
      <c r="S8" s="42">
        <v>0</v>
      </c>
      <c r="T8" s="45">
        <v>0</v>
      </c>
      <c r="U8" s="42">
        <v>0</v>
      </c>
      <c r="V8" s="45">
        <v>0</v>
      </c>
      <c r="W8" s="42">
        <v>0</v>
      </c>
      <c r="X8" s="45">
        <v>0</v>
      </c>
      <c r="Y8" s="43">
        <f t="shared" si="1"/>
        <v>0</v>
      </c>
      <c r="Z8" s="45">
        <f t="shared" si="1"/>
        <v>0</v>
      </c>
      <c r="AA8" s="42">
        <v>1</v>
      </c>
      <c r="AB8" s="45">
        <v>0.1105</v>
      </c>
      <c r="AC8" s="42">
        <v>0</v>
      </c>
      <c r="AD8" s="45">
        <v>0</v>
      </c>
      <c r="AE8" s="42">
        <v>0</v>
      </c>
      <c r="AF8" s="45">
        <v>0</v>
      </c>
      <c r="AG8" s="42">
        <v>0</v>
      </c>
      <c r="AH8" s="45">
        <v>0</v>
      </c>
      <c r="AI8" s="42">
        <v>0</v>
      </c>
      <c r="AJ8" s="45">
        <v>0</v>
      </c>
      <c r="AK8" s="42">
        <v>0</v>
      </c>
      <c r="AL8" s="45">
        <v>0</v>
      </c>
      <c r="AM8" s="43">
        <f t="shared" si="2"/>
        <v>2</v>
      </c>
      <c r="AN8" s="45">
        <f t="shared" si="2"/>
        <v>0.47049999999999997</v>
      </c>
      <c r="AO8" s="42">
        <v>0</v>
      </c>
      <c r="AP8" s="45">
        <v>0</v>
      </c>
    </row>
    <row r="9" spans="1:42" ht="17.25" x14ac:dyDescent="0.3">
      <c r="A9" s="42">
        <v>5</v>
      </c>
      <c r="B9" s="42" t="s">
        <v>7</v>
      </c>
      <c r="C9" s="42">
        <v>1609</v>
      </c>
      <c r="D9" s="45">
        <v>27.918500000000002</v>
      </c>
      <c r="E9" s="42">
        <v>1</v>
      </c>
      <c r="F9" s="45">
        <v>1.44E-2</v>
      </c>
      <c r="G9" s="42">
        <v>13</v>
      </c>
      <c r="H9" s="45">
        <v>0.2016</v>
      </c>
      <c r="I9" s="42">
        <v>0</v>
      </c>
      <c r="J9" s="45">
        <v>0</v>
      </c>
      <c r="K9" s="42">
        <v>1</v>
      </c>
      <c r="L9" s="45">
        <v>1.0200000000000001E-2</v>
      </c>
      <c r="M9" s="43">
        <f t="shared" si="0"/>
        <v>1611</v>
      </c>
      <c r="N9" s="45">
        <f t="shared" si="0"/>
        <v>27.943100000000001</v>
      </c>
      <c r="O9" s="42">
        <v>104</v>
      </c>
      <c r="P9" s="45">
        <v>14.194900000000001</v>
      </c>
      <c r="Q9" s="42">
        <v>5</v>
      </c>
      <c r="R9" s="45">
        <v>7.5804</v>
      </c>
      <c r="S9" s="42">
        <v>0</v>
      </c>
      <c r="T9" s="45">
        <v>0</v>
      </c>
      <c r="U9" s="42">
        <v>0</v>
      </c>
      <c r="V9" s="45">
        <v>0</v>
      </c>
      <c r="W9" s="42">
        <v>0</v>
      </c>
      <c r="X9" s="45">
        <v>0</v>
      </c>
      <c r="Y9" s="43">
        <f t="shared" si="1"/>
        <v>109</v>
      </c>
      <c r="Z9" s="45">
        <f t="shared" si="1"/>
        <v>21.775300000000001</v>
      </c>
      <c r="AA9" s="42">
        <v>1</v>
      </c>
      <c r="AB9" s="45">
        <v>8.0399999999999999E-2</v>
      </c>
      <c r="AC9" s="42">
        <v>2</v>
      </c>
      <c r="AD9" s="45">
        <v>6.9800000000000001E-2</v>
      </c>
      <c r="AE9" s="42">
        <v>0</v>
      </c>
      <c r="AF9" s="45">
        <v>0</v>
      </c>
      <c r="AG9" s="42">
        <v>0</v>
      </c>
      <c r="AH9" s="45">
        <v>0</v>
      </c>
      <c r="AI9" s="42">
        <v>0</v>
      </c>
      <c r="AJ9" s="45">
        <v>0</v>
      </c>
      <c r="AK9" s="42">
        <v>0</v>
      </c>
      <c r="AL9" s="45">
        <v>0</v>
      </c>
      <c r="AM9" s="43">
        <f t="shared" si="2"/>
        <v>1723</v>
      </c>
      <c r="AN9" s="45">
        <f t="shared" si="2"/>
        <v>49.868600000000001</v>
      </c>
      <c r="AO9" s="42">
        <v>1452</v>
      </c>
      <c r="AP9" s="45">
        <v>22.073599999999999</v>
      </c>
    </row>
    <row r="10" spans="1:42" ht="17.25" x14ac:dyDescent="0.3">
      <c r="A10" s="42">
        <v>6</v>
      </c>
      <c r="B10" s="42" t="s">
        <v>8</v>
      </c>
      <c r="C10" s="42">
        <v>3533</v>
      </c>
      <c r="D10" s="45">
        <v>92.908000000000001</v>
      </c>
      <c r="E10" s="42">
        <v>910</v>
      </c>
      <c r="F10" s="45">
        <v>23.37</v>
      </c>
      <c r="G10" s="42">
        <v>4134</v>
      </c>
      <c r="H10" s="45">
        <v>103.0119</v>
      </c>
      <c r="I10" s="42">
        <v>0</v>
      </c>
      <c r="J10" s="45">
        <v>0</v>
      </c>
      <c r="K10" s="42">
        <v>0</v>
      </c>
      <c r="L10" s="45">
        <v>0</v>
      </c>
      <c r="M10" s="43">
        <f t="shared" si="0"/>
        <v>4443</v>
      </c>
      <c r="N10" s="45">
        <f t="shared" si="0"/>
        <v>116.27800000000001</v>
      </c>
      <c r="O10" s="42">
        <v>98</v>
      </c>
      <c r="P10" s="45">
        <v>5.7652000000000001</v>
      </c>
      <c r="Q10" s="42">
        <v>1</v>
      </c>
      <c r="R10" s="45">
        <v>5.1499999999999997E-2</v>
      </c>
      <c r="S10" s="42">
        <v>0</v>
      </c>
      <c r="T10" s="45">
        <v>0</v>
      </c>
      <c r="U10" s="42">
        <v>0</v>
      </c>
      <c r="V10" s="45">
        <v>0</v>
      </c>
      <c r="W10" s="42">
        <v>0</v>
      </c>
      <c r="X10" s="45">
        <v>0</v>
      </c>
      <c r="Y10" s="43">
        <f t="shared" si="1"/>
        <v>99</v>
      </c>
      <c r="Z10" s="45">
        <f t="shared" si="1"/>
        <v>5.8167</v>
      </c>
      <c r="AA10" s="42">
        <v>1</v>
      </c>
      <c r="AB10" s="45">
        <v>9.0399999999999994E-2</v>
      </c>
      <c r="AC10" s="42">
        <v>10</v>
      </c>
      <c r="AD10" s="45">
        <v>0.13370000000000001</v>
      </c>
      <c r="AE10" s="42">
        <v>7</v>
      </c>
      <c r="AF10" s="45">
        <v>0.47799999999999998</v>
      </c>
      <c r="AG10" s="42">
        <v>0</v>
      </c>
      <c r="AH10" s="45">
        <v>0</v>
      </c>
      <c r="AI10" s="42">
        <v>0</v>
      </c>
      <c r="AJ10" s="45">
        <v>0</v>
      </c>
      <c r="AK10" s="42">
        <v>5</v>
      </c>
      <c r="AL10" s="45">
        <v>3.0300000000000001E-2</v>
      </c>
      <c r="AM10" s="43">
        <f t="shared" si="2"/>
        <v>4565</v>
      </c>
      <c r="AN10" s="45">
        <f t="shared" si="2"/>
        <v>122.8271</v>
      </c>
      <c r="AO10" s="42">
        <v>5977</v>
      </c>
      <c r="AP10" s="45">
        <v>141.72309999999999</v>
      </c>
    </row>
    <row r="11" spans="1:42" ht="17.25" x14ac:dyDescent="0.3">
      <c r="A11" s="42">
        <v>7</v>
      </c>
      <c r="B11" s="42" t="s">
        <v>22</v>
      </c>
      <c r="C11" s="42">
        <v>697</v>
      </c>
      <c r="D11" s="45">
        <v>19.777200000000001</v>
      </c>
      <c r="E11" s="42">
        <v>1</v>
      </c>
      <c r="F11" s="45">
        <v>0.45</v>
      </c>
      <c r="G11" s="42">
        <v>1</v>
      </c>
      <c r="H11" s="45">
        <v>0.45</v>
      </c>
      <c r="I11" s="42">
        <v>0</v>
      </c>
      <c r="J11" s="45">
        <v>0</v>
      </c>
      <c r="K11" s="42">
        <v>0</v>
      </c>
      <c r="L11" s="45">
        <v>0</v>
      </c>
      <c r="M11" s="43">
        <f t="shared" si="0"/>
        <v>698</v>
      </c>
      <c r="N11" s="45">
        <f t="shared" si="0"/>
        <v>20.2272</v>
      </c>
      <c r="O11" s="42">
        <v>3</v>
      </c>
      <c r="P11" s="45">
        <v>0.74650000000000005</v>
      </c>
      <c r="Q11" s="42">
        <v>0</v>
      </c>
      <c r="R11" s="45">
        <v>0</v>
      </c>
      <c r="S11" s="42">
        <v>0</v>
      </c>
      <c r="T11" s="45">
        <v>0</v>
      </c>
      <c r="U11" s="42">
        <v>0</v>
      </c>
      <c r="V11" s="45">
        <v>0</v>
      </c>
      <c r="W11" s="42">
        <v>0</v>
      </c>
      <c r="X11" s="45">
        <v>0</v>
      </c>
      <c r="Y11" s="43">
        <f t="shared" si="1"/>
        <v>3</v>
      </c>
      <c r="Z11" s="45">
        <f t="shared" si="1"/>
        <v>0.74650000000000005</v>
      </c>
      <c r="AA11" s="42">
        <v>1</v>
      </c>
      <c r="AB11" s="45">
        <v>7.0300000000000001E-2</v>
      </c>
      <c r="AC11" s="42">
        <v>0</v>
      </c>
      <c r="AD11" s="45">
        <v>0</v>
      </c>
      <c r="AE11" s="42">
        <v>0</v>
      </c>
      <c r="AF11" s="45">
        <v>0</v>
      </c>
      <c r="AG11" s="42">
        <v>0</v>
      </c>
      <c r="AH11" s="45">
        <v>0</v>
      </c>
      <c r="AI11" s="42">
        <v>0</v>
      </c>
      <c r="AJ11" s="45">
        <v>0</v>
      </c>
      <c r="AK11" s="42">
        <v>0</v>
      </c>
      <c r="AL11" s="45">
        <v>0</v>
      </c>
      <c r="AM11" s="43">
        <f t="shared" si="2"/>
        <v>702</v>
      </c>
      <c r="AN11" s="45">
        <f t="shared" si="2"/>
        <v>21.044</v>
      </c>
      <c r="AO11" s="42">
        <v>597</v>
      </c>
      <c r="AP11" s="45">
        <v>12.561500000000001</v>
      </c>
    </row>
    <row r="12" spans="1:42" ht="17.25" x14ac:dyDescent="0.3">
      <c r="A12" s="42">
        <v>8</v>
      </c>
      <c r="B12" s="42" t="s">
        <v>46</v>
      </c>
      <c r="C12" s="42">
        <v>0</v>
      </c>
      <c r="D12" s="45">
        <v>0</v>
      </c>
      <c r="E12" s="42">
        <v>0</v>
      </c>
      <c r="F12" s="45">
        <v>0</v>
      </c>
      <c r="G12" s="42">
        <v>0</v>
      </c>
      <c r="H12" s="45">
        <v>0</v>
      </c>
      <c r="I12" s="42">
        <v>0</v>
      </c>
      <c r="J12" s="45">
        <v>0</v>
      </c>
      <c r="K12" s="42">
        <v>0</v>
      </c>
      <c r="L12" s="45">
        <v>0</v>
      </c>
      <c r="M12" s="43">
        <f t="shared" si="0"/>
        <v>0</v>
      </c>
      <c r="N12" s="45">
        <f t="shared" si="0"/>
        <v>0</v>
      </c>
      <c r="O12" s="42">
        <v>0</v>
      </c>
      <c r="P12" s="45">
        <v>0</v>
      </c>
      <c r="Q12" s="42">
        <v>0</v>
      </c>
      <c r="R12" s="45">
        <v>0</v>
      </c>
      <c r="S12" s="42">
        <v>0</v>
      </c>
      <c r="T12" s="45">
        <v>0</v>
      </c>
      <c r="U12" s="42">
        <v>0</v>
      </c>
      <c r="V12" s="45">
        <v>0</v>
      </c>
      <c r="W12" s="42">
        <v>0</v>
      </c>
      <c r="X12" s="45">
        <v>0</v>
      </c>
      <c r="Y12" s="43">
        <f t="shared" si="1"/>
        <v>0</v>
      </c>
      <c r="Z12" s="45">
        <f t="shared" si="1"/>
        <v>0</v>
      </c>
      <c r="AA12" s="42">
        <v>0</v>
      </c>
      <c r="AB12" s="45">
        <v>0</v>
      </c>
      <c r="AC12" s="42">
        <v>0</v>
      </c>
      <c r="AD12" s="45">
        <v>0</v>
      </c>
      <c r="AE12" s="42">
        <v>0</v>
      </c>
      <c r="AF12" s="45">
        <v>0</v>
      </c>
      <c r="AG12" s="42">
        <v>0</v>
      </c>
      <c r="AH12" s="45">
        <v>0</v>
      </c>
      <c r="AI12" s="42">
        <v>0</v>
      </c>
      <c r="AJ12" s="45">
        <v>0</v>
      </c>
      <c r="AK12" s="42">
        <v>27</v>
      </c>
      <c r="AL12" s="45">
        <v>1.403</v>
      </c>
      <c r="AM12" s="43">
        <f t="shared" si="2"/>
        <v>27</v>
      </c>
      <c r="AN12" s="45">
        <f t="shared" si="2"/>
        <v>1.403</v>
      </c>
      <c r="AO12" s="42">
        <v>0</v>
      </c>
      <c r="AP12" s="45">
        <v>0</v>
      </c>
    </row>
    <row r="13" spans="1:42" ht="17.25" x14ac:dyDescent="0.3">
      <c r="A13" s="42">
        <v>9</v>
      </c>
      <c r="B13" s="42" t="s">
        <v>36</v>
      </c>
      <c r="C13" s="42">
        <v>4601</v>
      </c>
      <c r="D13" s="45">
        <v>69.040400000000005</v>
      </c>
      <c r="E13" s="42">
        <v>1</v>
      </c>
      <c r="F13" s="45">
        <v>8.8999999999999999E-3</v>
      </c>
      <c r="G13" s="42">
        <v>0</v>
      </c>
      <c r="H13" s="45">
        <v>0</v>
      </c>
      <c r="I13" s="42">
        <v>0</v>
      </c>
      <c r="J13" s="45">
        <v>0</v>
      </c>
      <c r="K13" s="42">
        <v>0</v>
      </c>
      <c r="L13" s="45">
        <v>0</v>
      </c>
      <c r="M13" s="43">
        <f t="shared" si="0"/>
        <v>4602</v>
      </c>
      <c r="N13" s="45">
        <f t="shared" si="0"/>
        <v>69.049300000000002</v>
      </c>
      <c r="O13" s="42">
        <v>492</v>
      </c>
      <c r="P13" s="45">
        <v>6.8006000000000002</v>
      </c>
      <c r="Q13" s="42">
        <v>0</v>
      </c>
      <c r="R13" s="45">
        <v>0</v>
      </c>
      <c r="S13" s="42">
        <v>0</v>
      </c>
      <c r="T13" s="45">
        <v>0</v>
      </c>
      <c r="U13" s="42">
        <v>0</v>
      </c>
      <c r="V13" s="45">
        <v>0</v>
      </c>
      <c r="W13" s="42">
        <v>0</v>
      </c>
      <c r="X13" s="45">
        <v>0</v>
      </c>
      <c r="Y13" s="43">
        <f t="shared" si="1"/>
        <v>492</v>
      </c>
      <c r="Z13" s="45">
        <f t="shared" si="1"/>
        <v>6.8006000000000002</v>
      </c>
      <c r="AA13" s="42">
        <v>0</v>
      </c>
      <c r="AB13" s="45">
        <v>0</v>
      </c>
      <c r="AC13" s="42">
        <v>0</v>
      </c>
      <c r="AD13" s="45">
        <v>0</v>
      </c>
      <c r="AE13" s="42">
        <v>1</v>
      </c>
      <c r="AF13" s="45">
        <v>0.24199999999999999</v>
      </c>
      <c r="AG13" s="42">
        <v>0</v>
      </c>
      <c r="AH13" s="45">
        <v>0</v>
      </c>
      <c r="AI13" s="42">
        <v>0</v>
      </c>
      <c r="AJ13" s="45">
        <v>0</v>
      </c>
      <c r="AK13" s="42">
        <v>0</v>
      </c>
      <c r="AL13" s="45">
        <v>0</v>
      </c>
      <c r="AM13" s="43">
        <f t="shared" si="2"/>
        <v>5095</v>
      </c>
      <c r="AN13" s="45">
        <f t="shared" si="2"/>
        <v>76.09190000000001</v>
      </c>
      <c r="AO13" s="42">
        <v>4190</v>
      </c>
      <c r="AP13" s="45">
        <v>61.241300000000003</v>
      </c>
    </row>
    <row r="14" spans="1:42" ht="17.25" x14ac:dyDescent="0.3">
      <c r="A14" s="42">
        <v>10</v>
      </c>
      <c r="B14" s="42" t="s">
        <v>12</v>
      </c>
      <c r="C14" s="42">
        <v>775</v>
      </c>
      <c r="D14" s="45">
        <v>16.21</v>
      </c>
      <c r="E14" s="42">
        <v>93</v>
      </c>
      <c r="F14" s="45">
        <v>4.5481999999999996</v>
      </c>
      <c r="G14" s="42">
        <v>4</v>
      </c>
      <c r="H14" s="45">
        <v>1.3299999999999999E-2</v>
      </c>
      <c r="I14" s="42">
        <v>0</v>
      </c>
      <c r="J14" s="45">
        <v>0</v>
      </c>
      <c r="K14" s="42">
        <v>2</v>
      </c>
      <c r="L14" s="45">
        <v>0.22009999999999999</v>
      </c>
      <c r="M14" s="43">
        <f t="shared" si="0"/>
        <v>870</v>
      </c>
      <c r="N14" s="45">
        <f t="shared" si="0"/>
        <v>20.978300000000001</v>
      </c>
      <c r="O14" s="42">
        <v>59</v>
      </c>
      <c r="P14" s="45">
        <v>8.0824999999999996</v>
      </c>
      <c r="Q14" s="42">
        <v>15</v>
      </c>
      <c r="R14" s="45">
        <v>2.9178999999999999</v>
      </c>
      <c r="S14" s="42">
        <v>1</v>
      </c>
      <c r="T14" s="45">
        <v>4.8999999999999998E-3</v>
      </c>
      <c r="U14" s="42">
        <v>0</v>
      </c>
      <c r="V14" s="45">
        <v>0</v>
      </c>
      <c r="W14" s="42">
        <v>0</v>
      </c>
      <c r="X14" s="45">
        <v>0</v>
      </c>
      <c r="Y14" s="43">
        <f t="shared" si="1"/>
        <v>75</v>
      </c>
      <c r="Z14" s="45">
        <f t="shared" si="1"/>
        <v>11.005299999999998</v>
      </c>
      <c r="AA14" s="42">
        <v>1</v>
      </c>
      <c r="AB14" s="45">
        <v>9.0399999999999994E-2</v>
      </c>
      <c r="AC14" s="42">
        <v>35</v>
      </c>
      <c r="AD14" s="45">
        <v>0.6381</v>
      </c>
      <c r="AE14" s="42">
        <v>6</v>
      </c>
      <c r="AF14" s="45">
        <v>0.62470000000000003</v>
      </c>
      <c r="AG14" s="42">
        <v>0</v>
      </c>
      <c r="AH14" s="45">
        <v>0</v>
      </c>
      <c r="AI14" s="42">
        <v>0</v>
      </c>
      <c r="AJ14" s="45">
        <v>0</v>
      </c>
      <c r="AK14" s="42">
        <v>0</v>
      </c>
      <c r="AL14" s="45">
        <v>0</v>
      </c>
      <c r="AM14" s="43">
        <f t="shared" si="2"/>
        <v>987</v>
      </c>
      <c r="AN14" s="45">
        <f t="shared" si="2"/>
        <v>33.336799999999997</v>
      </c>
      <c r="AO14" s="42">
        <v>1023</v>
      </c>
      <c r="AP14" s="45">
        <v>23.696000000000002</v>
      </c>
    </row>
    <row r="15" spans="1:42" ht="17.25" x14ac:dyDescent="0.3">
      <c r="A15" s="42">
        <v>11</v>
      </c>
      <c r="B15" s="42" t="s">
        <v>11</v>
      </c>
      <c r="C15" s="42">
        <v>2</v>
      </c>
      <c r="D15" s="45">
        <v>0.09</v>
      </c>
      <c r="E15" s="42">
        <v>4</v>
      </c>
      <c r="F15" s="45">
        <v>9.8100000000000007E-2</v>
      </c>
      <c r="G15" s="42">
        <v>0</v>
      </c>
      <c r="H15" s="45">
        <v>0</v>
      </c>
      <c r="I15" s="42">
        <v>0</v>
      </c>
      <c r="J15" s="45">
        <v>0</v>
      </c>
      <c r="K15" s="42">
        <v>0</v>
      </c>
      <c r="L15" s="45">
        <v>0</v>
      </c>
      <c r="M15" s="43">
        <f t="shared" si="0"/>
        <v>6</v>
      </c>
      <c r="N15" s="45">
        <f t="shared" si="0"/>
        <v>0.18809999999999999</v>
      </c>
      <c r="O15" s="42">
        <v>158</v>
      </c>
      <c r="P15" s="45">
        <v>2.3111000000000002</v>
      </c>
      <c r="Q15" s="42">
        <v>0</v>
      </c>
      <c r="R15" s="45">
        <v>0</v>
      </c>
      <c r="S15" s="42">
        <v>0</v>
      </c>
      <c r="T15" s="45">
        <v>0</v>
      </c>
      <c r="U15" s="42">
        <v>0</v>
      </c>
      <c r="V15" s="45">
        <v>0</v>
      </c>
      <c r="W15" s="42">
        <v>0</v>
      </c>
      <c r="X15" s="45">
        <v>0</v>
      </c>
      <c r="Y15" s="43">
        <f t="shared" si="1"/>
        <v>158</v>
      </c>
      <c r="Z15" s="45">
        <f t="shared" si="1"/>
        <v>2.3111000000000002</v>
      </c>
      <c r="AA15" s="42">
        <v>1</v>
      </c>
      <c r="AB15" s="45">
        <v>6.4299999999999996E-2</v>
      </c>
      <c r="AC15" s="42">
        <v>10</v>
      </c>
      <c r="AD15" s="45">
        <v>8.7999999999999995E-2</v>
      </c>
      <c r="AE15" s="42">
        <v>1</v>
      </c>
      <c r="AF15" s="45">
        <v>6.0499999999999998E-2</v>
      </c>
      <c r="AG15" s="42">
        <v>0</v>
      </c>
      <c r="AH15" s="45">
        <v>0</v>
      </c>
      <c r="AI15" s="42">
        <v>0</v>
      </c>
      <c r="AJ15" s="45">
        <v>0</v>
      </c>
      <c r="AK15" s="42">
        <v>1223</v>
      </c>
      <c r="AL15" s="45">
        <v>23.655899999999999</v>
      </c>
      <c r="AM15" s="43">
        <f t="shared" si="2"/>
        <v>1399</v>
      </c>
      <c r="AN15" s="45">
        <f t="shared" si="2"/>
        <v>26.367899999999999</v>
      </c>
      <c r="AO15" s="42">
        <v>614</v>
      </c>
      <c r="AP15" s="45">
        <v>6.7008999999999999</v>
      </c>
    </row>
    <row r="16" spans="1:42" ht="17.25" x14ac:dyDescent="0.3">
      <c r="A16" s="42">
        <v>12</v>
      </c>
      <c r="B16" s="42" t="s">
        <v>10</v>
      </c>
      <c r="C16" s="42">
        <v>4</v>
      </c>
      <c r="D16" s="45">
        <v>0.36</v>
      </c>
      <c r="E16" s="42">
        <v>986</v>
      </c>
      <c r="F16" s="45">
        <v>15.9392</v>
      </c>
      <c r="G16" s="42">
        <v>986</v>
      </c>
      <c r="H16" s="45">
        <v>15.9392</v>
      </c>
      <c r="I16" s="42">
        <v>0</v>
      </c>
      <c r="J16" s="45">
        <v>0</v>
      </c>
      <c r="K16" s="42">
        <v>208</v>
      </c>
      <c r="L16" s="45">
        <v>3.7705000000000002</v>
      </c>
      <c r="M16" s="43">
        <f t="shared" si="0"/>
        <v>1198</v>
      </c>
      <c r="N16" s="45">
        <f t="shared" si="0"/>
        <v>20.069699999999997</v>
      </c>
      <c r="O16" s="42">
        <v>46</v>
      </c>
      <c r="P16" s="45">
        <v>1.4745999999999999</v>
      </c>
      <c r="Q16" s="42">
        <v>0</v>
      </c>
      <c r="R16" s="45">
        <v>0</v>
      </c>
      <c r="S16" s="42">
        <v>1</v>
      </c>
      <c r="T16" s="45">
        <v>6.4399999999999999E-2</v>
      </c>
      <c r="U16" s="42">
        <v>0</v>
      </c>
      <c r="V16" s="45">
        <v>0</v>
      </c>
      <c r="W16" s="42">
        <v>0</v>
      </c>
      <c r="X16" s="45">
        <v>0</v>
      </c>
      <c r="Y16" s="43">
        <f t="shared" si="1"/>
        <v>47</v>
      </c>
      <c r="Z16" s="45">
        <f t="shared" si="1"/>
        <v>1.5389999999999999</v>
      </c>
      <c r="AA16" s="42">
        <v>1</v>
      </c>
      <c r="AB16" s="45">
        <v>5.4300000000000001E-2</v>
      </c>
      <c r="AC16" s="42">
        <v>16</v>
      </c>
      <c r="AD16" s="45">
        <v>0.21429999999999999</v>
      </c>
      <c r="AE16" s="42">
        <v>4</v>
      </c>
      <c r="AF16" s="45">
        <v>1.3299999999999999E-2</v>
      </c>
      <c r="AG16" s="42">
        <v>0</v>
      </c>
      <c r="AH16" s="45">
        <v>0</v>
      </c>
      <c r="AI16" s="42">
        <v>0</v>
      </c>
      <c r="AJ16" s="45">
        <v>0</v>
      </c>
      <c r="AK16" s="42">
        <v>0</v>
      </c>
      <c r="AL16" s="45">
        <v>0</v>
      </c>
      <c r="AM16" s="43">
        <f t="shared" si="2"/>
        <v>1266</v>
      </c>
      <c r="AN16" s="45">
        <f t="shared" si="2"/>
        <v>21.890600000000003</v>
      </c>
      <c r="AO16" s="42">
        <v>1405</v>
      </c>
      <c r="AP16" s="45">
        <v>21.646599999999999</v>
      </c>
    </row>
    <row r="17" spans="1:42" ht="17.25" x14ac:dyDescent="0.3">
      <c r="A17" s="44"/>
      <c r="B17" s="44" t="s">
        <v>136</v>
      </c>
      <c r="C17" s="44">
        <f t="shared" ref="C17:AP17" si="3">SUM(C5:C16)</f>
        <v>11328</v>
      </c>
      <c r="D17" s="46">
        <f t="shared" si="3"/>
        <v>239.76590000000002</v>
      </c>
      <c r="E17" s="44">
        <f t="shared" ref="E17:L17" si="4">SUM(E5:E16)</f>
        <v>5298</v>
      </c>
      <c r="F17" s="46">
        <f t="shared" si="4"/>
        <v>119.2538</v>
      </c>
      <c r="G17" s="44">
        <f t="shared" si="4"/>
        <v>5143</v>
      </c>
      <c r="H17" s="46">
        <f t="shared" si="4"/>
        <v>120.53020000000001</v>
      </c>
      <c r="I17" s="44">
        <f t="shared" si="4"/>
        <v>43</v>
      </c>
      <c r="J17" s="46">
        <f t="shared" si="4"/>
        <v>1.2228000000000001</v>
      </c>
      <c r="K17" s="44">
        <f t="shared" si="4"/>
        <v>415</v>
      </c>
      <c r="L17" s="46">
        <f t="shared" si="4"/>
        <v>12.8796</v>
      </c>
      <c r="M17" s="18">
        <f t="shared" si="3"/>
        <v>17084</v>
      </c>
      <c r="N17" s="46">
        <f t="shared" si="3"/>
        <v>373.12210000000005</v>
      </c>
      <c r="O17" s="44">
        <f t="shared" ref="O17:X17" si="5">SUM(O5:O16)</f>
        <v>1061</v>
      </c>
      <c r="P17" s="46">
        <f t="shared" si="5"/>
        <v>59.06110000000001</v>
      </c>
      <c r="Q17" s="44">
        <f t="shared" si="5"/>
        <v>47</v>
      </c>
      <c r="R17" s="46">
        <f t="shared" si="5"/>
        <v>44.745599999999996</v>
      </c>
      <c r="S17" s="44">
        <f t="shared" si="5"/>
        <v>7</v>
      </c>
      <c r="T17" s="46">
        <f t="shared" si="5"/>
        <v>8.0100999999999996</v>
      </c>
      <c r="U17" s="44">
        <f t="shared" si="5"/>
        <v>0</v>
      </c>
      <c r="V17" s="46">
        <f t="shared" si="5"/>
        <v>0</v>
      </c>
      <c r="W17" s="44">
        <f t="shared" si="5"/>
        <v>0</v>
      </c>
      <c r="X17" s="46">
        <f t="shared" si="5"/>
        <v>0</v>
      </c>
      <c r="Y17" s="18">
        <f t="shared" si="3"/>
        <v>1115</v>
      </c>
      <c r="Z17" s="46">
        <f t="shared" si="3"/>
        <v>111.8168</v>
      </c>
      <c r="AA17" s="44">
        <f t="shared" ref="AA17:AL17" si="6">SUM(AA5:AA16)</f>
        <v>10</v>
      </c>
      <c r="AB17" s="46">
        <f t="shared" si="6"/>
        <v>0.76160000000000005</v>
      </c>
      <c r="AC17" s="44">
        <f t="shared" si="6"/>
        <v>106</v>
      </c>
      <c r="AD17" s="46">
        <f t="shared" si="6"/>
        <v>1.5604000000000002</v>
      </c>
      <c r="AE17" s="44">
        <f t="shared" si="6"/>
        <v>28</v>
      </c>
      <c r="AF17" s="46">
        <f t="shared" si="6"/>
        <v>2.0347</v>
      </c>
      <c r="AG17" s="44">
        <f t="shared" si="6"/>
        <v>0</v>
      </c>
      <c r="AH17" s="46">
        <f t="shared" si="6"/>
        <v>0</v>
      </c>
      <c r="AI17" s="44">
        <f t="shared" si="6"/>
        <v>0</v>
      </c>
      <c r="AJ17" s="46">
        <f t="shared" si="6"/>
        <v>0</v>
      </c>
      <c r="AK17" s="44">
        <f t="shared" si="6"/>
        <v>1497</v>
      </c>
      <c r="AL17" s="46">
        <f t="shared" si="6"/>
        <v>30.7044</v>
      </c>
      <c r="AM17" s="18">
        <f t="shared" si="3"/>
        <v>19840</v>
      </c>
      <c r="AN17" s="46">
        <f t="shared" si="3"/>
        <v>520</v>
      </c>
      <c r="AO17" s="44">
        <f t="shared" si="3"/>
        <v>18287</v>
      </c>
      <c r="AP17" s="46">
        <f t="shared" si="3"/>
        <v>372.00240000000002</v>
      </c>
    </row>
  </sheetData>
  <mergeCells count="26">
    <mergeCell ref="W2:X3"/>
    <mergeCell ref="Y2:Z3"/>
    <mergeCell ref="AA2:AB3"/>
    <mergeCell ref="AC2:AD3"/>
    <mergeCell ref="AE2:AF3"/>
    <mergeCell ref="M2:N3"/>
    <mergeCell ref="O2:P3"/>
    <mergeCell ref="Q2:R3"/>
    <mergeCell ref="S2:T3"/>
    <mergeCell ref="U2:V3"/>
    <mergeCell ref="C1:N1"/>
    <mergeCell ref="O1:Z1"/>
    <mergeCell ref="AA1:AP1"/>
    <mergeCell ref="A2:A4"/>
    <mergeCell ref="B2:B4"/>
    <mergeCell ref="C2:F2"/>
    <mergeCell ref="G2:H3"/>
    <mergeCell ref="I2:J3"/>
    <mergeCell ref="K2:L3"/>
    <mergeCell ref="AK2:AL3"/>
    <mergeCell ref="AM2:AN3"/>
    <mergeCell ref="AO2:AP3"/>
    <mergeCell ref="C3:D3"/>
    <mergeCell ref="E3:F3"/>
    <mergeCell ref="AI2:AJ3"/>
    <mergeCell ref="AG2:AH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Parameter!$A$1:$A$4</xm:f>
          </x14:formula1>
          <xm:sqref>C2:C4 B1:B2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4"/>
  <dimension ref="A1:AP48"/>
  <sheetViews>
    <sheetView zoomScaleNormal="100" workbookViewId="0">
      <selection activeCell="I21" sqref="I21"/>
    </sheetView>
  </sheetViews>
  <sheetFormatPr defaultRowHeight="15" x14ac:dyDescent="0.25"/>
  <cols>
    <col min="1" max="1" width="9" customWidth="1"/>
    <col min="2" max="2" width="37" customWidth="1"/>
    <col min="3" max="3" width="7.7109375" customWidth="1"/>
    <col min="4" max="4" width="9.7109375" customWidth="1"/>
    <col min="5" max="5" width="7.85546875" customWidth="1"/>
    <col min="6" max="6" width="9.5703125" customWidth="1"/>
    <col min="7" max="7" width="8.140625" customWidth="1"/>
    <col min="8" max="8" width="9.71093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12.7109375" customWidth="1"/>
    <col min="16" max="16" width="9.7109375" customWidth="1"/>
    <col min="17" max="17" width="7.28515625" customWidth="1"/>
    <col min="18" max="18" width="9.7109375" customWidth="1"/>
    <col min="19" max="19" width="7.42578125" customWidth="1"/>
    <col min="20" max="20" width="9" customWidth="1"/>
    <col min="21" max="21" width="7.5703125" customWidth="1"/>
    <col min="22" max="22" width="9" customWidth="1"/>
    <col min="23" max="23" width="7.5703125" customWidth="1"/>
    <col min="24" max="24" width="9" customWidth="1"/>
    <col min="25" max="25" width="7.7109375" customWidth="1"/>
    <col min="26" max="26" width="10.5703125" customWidth="1"/>
    <col min="27" max="27" width="6.7109375" customWidth="1"/>
    <col min="28" max="28" width="8.7109375" customWidth="1"/>
    <col min="29" max="29" width="6.5703125" customWidth="1"/>
    <col min="30" max="30" width="10.5703125" customWidth="1"/>
    <col min="31" max="31" width="7" customWidth="1"/>
    <col min="32" max="32" width="10.5703125" customWidth="1"/>
    <col min="33" max="33" width="7.5703125" customWidth="1"/>
    <col min="34" max="34" width="8.5703125" customWidth="1"/>
    <col min="35" max="35" width="6.5703125" customWidth="1"/>
    <col min="36" max="36" width="9.5703125" customWidth="1"/>
    <col min="37" max="37" width="7.5703125" customWidth="1"/>
    <col min="38" max="38" width="10.5703125" customWidth="1"/>
    <col min="39" max="39" width="9" bestFit="1" customWidth="1"/>
    <col min="40" max="40" width="9.85546875" customWidth="1"/>
    <col min="41" max="41" width="9" bestFit="1" customWidth="1"/>
    <col min="42" max="42" width="12.5703125" customWidth="1"/>
  </cols>
  <sheetData>
    <row r="1" spans="1:42" ht="20.25" thickBot="1" x14ac:dyDescent="0.35">
      <c r="B1" s="27"/>
      <c r="C1" s="92" t="s">
        <v>189</v>
      </c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0" t="s">
        <v>189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1" t="s">
        <v>189</v>
      </c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</row>
    <row r="2" spans="1:42" ht="17.25" x14ac:dyDescent="0.25">
      <c r="A2" s="63" t="s">
        <v>0</v>
      </c>
      <c r="B2" s="66" t="s">
        <v>1</v>
      </c>
      <c r="C2" s="69" t="s">
        <v>157</v>
      </c>
      <c r="D2" s="70"/>
      <c r="E2" s="70"/>
      <c r="F2" s="70"/>
      <c r="G2" s="71" t="s">
        <v>158</v>
      </c>
      <c r="H2" s="72"/>
      <c r="I2" s="75" t="s">
        <v>159</v>
      </c>
      <c r="J2" s="75"/>
      <c r="K2" s="75" t="s">
        <v>160</v>
      </c>
      <c r="L2" s="75"/>
      <c r="M2" s="71" t="s">
        <v>161</v>
      </c>
      <c r="N2" s="79"/>
      <c r="O2" s="69" t="s">
        <v>162</v>
      </c>
      <c r="P2" s="70"/>
      <c r="Q2" s="70" t="s">
        <v>163</v>
      </c>
      <c r="R2" s="70"/>
      <c r="S2" s="75" t="s">
        <v>164</v>
      </c>
      <c r="T2" s="75"/>
      <c r="U2" s="75" t="s">
        <v>165</v>
      </c>
      <c r="V2" s="75"/>
      <c r="W2" s="75" t="s">
        <v>166</v>
      </c>
      <c r="X2" s="75"/>
      <c r="Y2" s="75" t="s">
        <v>167</v>
      </c>
      <c r="Z2" s="76"/>
      <c r="AA2" s="88" t="s">
        <v>168</v>
      </c>
      <c r="AB2" s="75"/>
      <c r="AC2" s="75" t="s">
        <v>169</v>
      </c>
      <c r="AD2" s="75"/>
      <c r="AE2" s="75" t="s">
        <v>170</v>
      </c>
      <c r="AF2" s="75"/>
      <c r="AG2" s="75" t="s">
        <v>171</v>
      </c>
      <c r="AH2" s="75"/>
      <c r="AI2" s="75" t="s">
        <v>172</v>
      </c>
      <c r="AJ2" s="75"/>
      <c r="AK2" s="75" t="s">
        <v>173</v>
      </c>
      <c r="AL2" s="76"/>
      <c r="AM2" s="78" t="s">
        <v>174</v>
      </c>
      <c r="AN2" s="79"/>
      <c r="AO2" s="82" t="s">
        <v>175</v>
      </c>
      <c r="AP2" s="83"/>
    </row>
    <row r="3" spans="1:42" ht="17.25" x14ac:dyDescent="0.25">
      <c r="A3" s="64"/>
      <c r="B3" s="67"/>
      <c r="C3" s="86" t="s">
        <v>176</v>
      </c>
      <c r="D3" s="51"/>
      <c r="E3" s="51" t="s">
        <v>177</v>
      </c>
      <c r="F3" s="51"/>
      <c r="G3" s="73"/>
      <c r="H3" s="74"/>
      <c r="I3" s="50"/>
      <c r="J3" s="50"/>
      <c r="K3" s="50"/>
      <c r="L3" s="50"/>
      <c r="M3" s="57"/>
      <c r="N3" s="87"/>
      <c r="O3" s="86"/>
      <c r="P3" s="51"/>
      <c r="Q3" s="51"/>
      <c r="R3" s="51"/>
      <c r="S3" s="50"/>
      <c r="T3" s="50"/>
      <c r="U3" s="50"/>
      <c r="V3" s="50"/>
      <c r="W3" s="50"/>
      <c r="X3" s="50"/>
      <c r="Y3" s="50"/>
      <c r="Z3" s="77"/>
      <c r="AA3" s="89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77"/>
      <c r="AM3" s="80"/>
      <c r="AN3" s="81"/>
      <c r="AO3" s="84"/>
      <c r="AP3" s="85"/>
    </row>
    <row r="4" spans="1:42" ht="18" thickBot="1" x14ac:dyDescent="0.3">
      <c r="A4" s="65"/>
      <c r="B4" s="68" t="s">
        <v>1</v>
      </c>
      <c r="C4" s="39" t="s">
        <v>154</v>
      </c>
      <c r="D4" s="40" t="s">
        <v>156</v>
      </c>
      <c r="E4" s="40" t="s">
        <v>154</v>
      </c>
      <c r="F4" s="40" t="s">
        <v>156</v>
      </c>
      <c r="G4" s="40" t="s">
        <v>154</v>
      </c>
      <c r="H4" s="40" t="s">
        <v>156</v>
      </c>
      <c r="I4" s="40" t="s">
        <v>154</v>
      </c>
      <c r="J4" s="40" t="s">
        <v>156</v>
      </c>
      <c r="K4" s="40" t="s">
        <v>154</v>
      </c>
      <c r="L4" s="40" t="s">
        <v>156</v>
      </c>
      <c r="M4" s="40" t="s">
        <v>154</v>
      </c>
      <c r="N4" s="41" t="s">
        <v>156</v>
      </c>
      <c r="O4" s="39" t="s">
        <v>154</v>
      </c>
      <c r="P4" s="40" t="s">
        <v>156</v>
      </c>
      <c r="Q4" s="40" t="s">
        <v>154</v>
      </c>
      <c r="R4" s="40" t="s">
        <v>156</v>
      </c>
      <c r="S4" s="40" t="s">
        <v>154</v>
      </c>
      <c r="T4" s="40" t="s">
        <v>156</v>
      </c>
      <c r="U4" s="40" t="s">
        <v>154</v>
      </c>
      <c r="V4" s="40" t="s">
        <v>156</v>
      </c>
      <c r="W4" s="40" t="s">
        <v>154</v>
      </c>
      <c r="X4" s="40" t="s">
        <v>156</v>
      </c>
      <c r="Y4" s="40" t="s">
        <v>154</v>
      </c>
      <c r="Z4" s="41" t="s">
        <v>156</v>
      </c>
      <c r="AA4" s="39" t="s">
        <v>154</v>
      </c>
      <c r="AB4" s="40" t="s">
        <v>156</v>
      </c>
      <c r="AC4" s="40" t="s">
        <v>154</v>
      </c>
      <c r="AD4" s="40" t="s">
        <v>156</v>
      </c>
      <c r="AE4" s="40" t="s">
        <v>154</v>
      </c>
      <c r="AF4" s="40" t="s">
        <v>156</v>
      </c>
      <c r="AG4" s="40" t="s">
        <v>154</v>
      </c>
      <c r="AH4" s="40" t="s">
        <v>156</v>
      </c>
      <c r="AI4" s="40" t="s">
        <v>154</v>
      </c>
      <c r="AJ4" s="40" t="s">
        <v>156</v>
      </c>
      <c r="AK4" s="40" t="s">
        <v>154</v>
      </c>
      <c r="AL4" s="41" t="s">
        <v>156</v>
      </c>
      <c r="AM4" s="39" t="s">
        <v>154</v>
      </c>
      <c r="AN4" s="41" t="s">
        <v>156</v>
      </c>
      <c r="AO4" s="39" t="s">
        <v>154</v>
      </c>
      <c r="AP4" s="41" t="s">
        <v>156</v>
      </c>
    </row>
    <row r="5" spans="1:42" ht="17.25" x14ac:dyDescent="0.3">
      <c r="A5" s="42">
        <v>1</v>
      </c>
      <c r="B5" s="42" t="s">
        <v>179</v>
      </c>
      <c r="C5" s="43">
        <v>0</v>
      </c>
      <c r="D5" s="45">
        <v>0</v>
      </c>
      <c r="E5" s="43">
        <v>1441</v>
      </c>
      <c r="F5" s="45">
        <v>55.3658</v>
      </c>
      <c r="G5" s="43">
        <v>0</v>
      </c>
      <c r="H5" s="45">
        <v>0</v>
      </c>
      <c r="I5" s="43">
        <v>0</v>
      </c>
      <c r="J5" s="45">
        <v>0</v>
      </c>
      <c r="K5" s="43">
        <v>0</v>
      </c>
      <c r="L5" s="45">
        <v>0</v>
      </c>
      <c r="M5" s="43">
        <f>SUM(C5,E5,I5,K5)</f>
        <v>1441</v>
      </c>
      <c r="N5" s="45">
        <f>SUM(D5,F5,J5,L5)</f>
        <v>55.3658</v>
      </c>
      <c r="O5" s="43">
        <v>27</v>
      </c>
      <c r="P5" s="45">
        <v>2.1526000000000001</v>
      </c>
      <c r="Q5" s="43">
        <v>0</v>
      </c>
      <c r="R5" s="45">
        <v>0</v>
      </c>
      <c r="S5" s="43">
        <v>0</v>
      </c>
      <c r="T5" s="45">
        <v>0</v>
      </c>
      <c r="U5" s="43">
        <v>0</v>
      </c>
      <c r="V5" s="45">
        <v>0</v>
      </c>
      <c r="W5" s="43">
        <v>0</v>
      </c>
      <c r="X5" s="45">
        <v>0</v>
      </c>
      <c r="Y5" s="43">
        <f>SUM(O5,Q5,S5,U5,W5)</f>
        <v>27</v>
      </c>
      <c r="Z5" s="45">
        <f>SUM(P5,R5,T5,V5,X5)</f>
        <v>2.1526000000000001</v>
      </c>
      <c r="AA5" s="43">
        <v>0</v>
      </c>
      <c r="AB5" s="45">
        <v>0</v>
      </c>
      <c r="AC5" s="43">
        <v>0</v>
      </c>
      <c r="AD5" s="45">
        <v>0</v>
      </c>
      <c r="AE5" s="43">
        <v>2</v>
      </c>
      <c r="AF5" s="45">
        <v>0.10970000000000001</v>
      </c>
      <c r="AG5" s="43">
        <v>0</v>
      </c>
      <c r="AH5" s="45">
        <v>0</v>
      </c>
      <c r="AI5" s="43">
        <v>0</v>
      </c>
      <c r="AJ5" s="45">
        <v>0</v>
      </c>
      <c r="AK5" s="43">
        <v>57</v>
      </c>
      <c r="AL5" s="45">
        <v>0.29310000000000003</v>
      </c>
      <c r="AM5" s="43">
        <f>SUM(M5,Y5,AA5,AC5,AE5,AG5,AI5,AK5)</f>
        <v>1527</v>
      </c>
      <c r="AN5" s="45">
        <f>SUM(N5,Z5,AB5,AD5,AF5,AH5,AJ5,AL5)</f>
        <v>57.921199999999999</v>
      </c>
      <c r="AO5" s="43">
        <v>587</v>
      </c>
      <c r="AP5" s="45">
        <v>8.5945</v>
      </c>
    </row>
    <row r="6" spans="1:42" ht="17.25" x14ac:dyDescent="0.3">
      <c r="A6" s="42">
        <v>2</v>
      </c>
      <c r="B6" s="42" t="s">
        <v>15</v>
      </c>
      <c r="C6" s="43">
        <v>426</v>
      </c>
      <c r="D6" s="45">
        <v>12.4458</v>
      </c>
      <c r="E6" s="43">
        <v>311</v>
      </c>
      <c r="F6" s="45">
        <v>19.256399999999999</v>
      </c>
      <c r="G6" s="43">
        <v>0</v>
      </c>
      <c r="H6" s="45">
        <v>0</v>
      </c>
      <c r="I6" s="43">
        <v>0</v>
      </c>
      <c r="J6" s="45">
        <v>0</v>
      </c>
      <c r="K6" s="43">
        <v>8</v>
      </c>
      <c r="L6" s="45">
        <v>34.127499999999998</v>
      </c>
      <c r="M6" s="43">
        <f t="shared" ref="M6:N47" si="0">SUM(C6,E6,I6,K6)</f>
        <v>745</v>
      </c>
      <c r="N6" s="45">
        <f t="shared" si="0"/>
        <v>65.829700000000003</v>
      </c>
      <c r="O6" s="43">
        <v>156</v>
      </c>
      <c r="P6" s="45">
        <v>61.502299999999998</v>
      </c>
      <c r="Q6" s="43">
        <v>69</v>
      </c>
      <c r="R6" s="45">
        <v>76.890600000000006</v>
      </c>
      <c r="S6" s="43">
        <v>22</v>
      </c>
      <c r="T6" s="45">
        <v>113.0155</v>
      </c>
      <c r="U6" s="43">
        <v>0</v>
      </c>
      <c r="V6" s="45">
        <v>0</v>
      </c>
      <c r="W6" s="43">
        <v>0</v>
      </c>
      <c r="X6" s="45">
        <v>0</v>
      </c>
      <c r="Y6" s="43">
        <f t="shared" ref="Y6:Z47" si="1">SUM(O6,Q6,S6,U6,W6)</f>
        <v>247</v>
      </c>
      <c r="Z6" s="45">
        <f t="shared" si="1"/>
        <v>251.4084</v>
      </c>
      <c r="AA6" s="43">
        <v>3</v>
      </c>
      <c r="AB6" s="45">
        <v>0.44269999999999998</v>
      </c>
      <c r="AC6" s="43">
        <v>1</v>
      </c>
      <c r="AD6" s="45">
        <v>0.20899999999999999</v>
      </c>
      <c r="AE6" s="43">
        <v>11</v>
      </c>
      <c r="AF6" s="45">
        <v>1.3847</v>
      </c>
      <c r="AG6" s="43">
        <v>0</v>
      </c>
      <c r="AH6" s="45">
        <v>0</v>
      </c>
      <c r="AI6" s="43">
        <v>0</v>
      </c>
      <c r="AJ6" s="45">
        <v>0</v>
      </c>
      <c r="AK6" s="43">
        <v>0</v>
      </c>
      <c r="AL6" s="45">
        <v>0</v>
      </c>
      <c r="AM6" s="43">
        <f t="shared" ref="AM6:AN47" si="2">SUM(M6,Y6,AA6,AC6,AE6,AG6,AI6,AK6)</f>
        <v>1007</v>
      </c>
      <c r="AN6" s="45">
        <f t="shared" si="2"/>
        <v>319.27450000000005</v>
      </c>
      <c r="AO6" s="43">
        <v>666</v>
      </c>
      <c r="AP6" s="45">
        <v>27.165600000000001</v>
      </c>
    </row>
    <row r="7" spans="1:42" ht="17.25" x14ac:dyDescent="0.3">
      <c r="A7" s="42">
        <v>3</v>
      </c>
      <c r="B7" s="42" t="s">
        <v>28</v>
      </c>
      <c r="C7" s="43">
        <v>0</v>
      </c>
      <c r="D7" s="45">
        <v>0</v>
      </c>
      <c r="E7" s="43">
        <v>44</v>
      </c>
      <c r="F7" s="45">
        <v>0.46089999999999998</v>
      </c>
      <c r="G7" s="43">
        <v>44</v>
      </c>
      <c r="H7" s="45">
        <v>0.46089999999999998</v>
      </c>
      <c r="I7" s="43">
        <v>0</v>
      </c>
      <c r="J7" s="45">
        <v>0</v>
      </c>
      <c r="K7" s="43">
        <v>67</v>
      </c>
      <c r="L7" s="45">
        <v>0.66169999999999995</v>
      </c>
      <c r="M7" s="43">
        <f t="shared" si="0"/>
        <v>111</v>
      </c>
      <c r="N7" s="45">
        <f t="shared" si="0"/>
        <v>1.1225999999999998</v>
      </c>
      <c r="O7" s="43">
        <v>89</v>
      </c>
      <c r="P7" s="45">
        <v>7.3121999999999998</v>
      </c>
      <c r="Q7" s="43">
        <v>13</v>
      </c>
      <c r="R7" s="45">
        <v>3.0655000000000001</v>
      </c>
      <c r="S7" s="43">
        <v>0</v>
      </c>
      <c r="T7" s="45">
        <v>0</v>
      </c>
      <c r="U7" s="43">
        <v>0</v>
      </c>
      <c r="V7" s="45">
        <v>0</v>
      </c>
      <c r="W7" s="43">
        <v>0</v>
      </c>
      <c r="X7" s="45">
        <v>0</v>
      </c>
      <c r="Y7" s="43">
        <f t="shared" si="1"/>
        <v>102</v>
      </c>
      <c r="Z7" s="45">
        <f t="shared" si="1"/>
        <v>10.377700000000001</v>
      </c>
      <c r="AA7" s="43">
        <v>0</v>
      </c>
      <c r="AB7" s="45">
        <v>0</v>
      </c>
      <c r="AC7" s="43">
        <v>0</v>
      </c>
      <c r="AD7" s="45">
        <v>0</v>
      </c>
      <c r="AE7" s="43">
        <v>0</v>
      </c>
      <c r="AF7" s="45">
        <v>0</v>
      </c>
      <c r="AG7" s="43">
        <v>0</v>
      </c>
      <c r="AH7" s="45">
        <v>0</v>
      </c>
      <c r="AI7" s="43">
        <v>0</v>
      </c>
      <c r="AJ7" s="45">
        <v>0</v>
      </c>
      <c r="AK7" s="43">
        <v>1861</v>
      </c>
      <c r="AL7" s="45">
        <v>10.365500000000001</v>
      </c>
      <c r="AM7" s="43">
        <f t="shared" si="2"/>
        <v>2074</v>
      </c>
      <c r="AN7" s="45">
        <f t="shared" si="2"/>
        <v>21.8658</v>
      </c>
      <c r="AO7" s="43">
        <v>1550</v>
      </c>
      <c r="AP7" s="45">
        <v>8.5810999999999993</v>
      </c>
    </row>
    <row r="8" spans="1:42" ht="17.25" x14ac:dyDescent="0.3">
      <c r="A8" s="42">
        <v>4</v>
      </c>
      <c r="B8" s="42" t="s">
        <v>2</v>
      </c>
      <c r="C8" s="43">
        <v>973</v>
      </c>
      <c r="D8" s="45">
        <v>17.2029</v>
      </c>
      <c r="E8" s="43">
        <v>149</v>
      </c>
      <c r="F8" s="45">
        <v>1.4005000000000001</v>
      </c>
      <c r="G8" s="43">
        <v>136</v>
      </c>
      <c r="H8" s="45">
        <v>1.1846000000000001</v>
      </c>
      <c r="I8" s="43">
        <v>1</v>
      </c>
      <c r="J8" s="45">
        <v>7.4300000000000005E-2</v>
      </c>
      <c r="K8" s="43">
        <v>3</v>
      </c>
      <c r="L8" s="45">
        <v>0.52139999999999997</v>
      </c>
      <c r="M8" s="43">
        <f t="shared" si="0"/>
        <v>1126</v>
      </c>
      <c r="N8" s="45">
        <f t="shared" si="0"/>
        <v>19.199100000000001</v>
      </c>
      <c r="O8" s="43">
        <v>161</v>
      </c>
      <c r="P8" s="45">
        <v>7.1181000000000001</v>
      </c>
      <c r="Q8" s="43">
        <v>0</v>
      </c>
      <c r="R8" s="45">
        <v>0</v>
      </c>
      <c r="S8" s="43">
        <v>0</v>
      </c>
      <c r="T8" s="45">
        <v>0</v>
      </c>
      <c r="U8" s="43">
        <v>0</v>
      </c>
      <c r="V8" s="45">
        <v>0</v>
      </c>
      <c r="W8" s="43">
        <v>0</v>
      </c>
      <c r="X8" s="45">
        <v>0</v>
      </c>
      <c r="Y8" s="43">
        <f t="shared" si="1"/>
        <v>161</v>
      </c>
      <c r="Z8" s="45">
        <f t="shared" si="1"/>
        <v>7.1181000000000001</v>
      </c>
      <c r="AA8" s="43">
        <v>4</v>
      </c>
      <c r="AB8" s="45">
        <v>0.63639999999999997</v>
      </c>
      <c r="AC8" s="43">
        <v>18</v>
      </c>
      <c r="AD8" s="45">
        <v>0.16550000000000001</v>
      </c>
      <c r="AE8" s="43">
        <v>2</v>
      </c>
      <c r="AF8" s="45">
        <v>0.106</v>
      </c>
      <c r="AG8" s="43">
        <v>0</v>
      </c>
      <c r="AH8" s="45">
        <v>0</v>
      </c>
      <c r="AI8" s="43">
        <v>0</v>
      </c>
      <c r="AJ8" s="45">
        <v>0</v>
      </c>
      <c r="AK8" s="43">
        <v>0</v>
      </c>
      <c r="AL8" s="45">
        <v>0</v>
      </c>
      <c r="AM8" s="43">
        <f t="shared" si="2"/>
        <v>1311</v>
      </c>
      <c r="AN8" s="45">
        <f t="shared" si="2"/>
        <v>27.225100000000001</v>
      </c>
      <c r="AO8" s="43">
        <v>1000</v>
      </c>
      <c r="AP8" s="45">
        <v>15.3901</v>
      </c>
    </row>
    <row r="9" spans="1:42" ht="17.25" x14ac:dyDescent="0.3">
      <c r="A9" s="42">
        <v>5</v>
      </c>
      <c r="B9" s="42" t="s">
        <v>3</v>
      </c>
      <c r="C9" s="43">
        <v>14</v>
      </c>
      <c r="D9" s="45">
        <v>0.18609999999999999</v>
      </c>
      <c r="E9" s="43">
        <v>4347</v>
      </c>
      <c r="F9" s="45">
        <v>123.4588</v>
      </c>
      <c r="G9" s="43">
        <v>1119</v>
      </c>
      <c r="H9" s="45">
        <v>30.946400000000001</v>
      </c>
      <c r="I9" s="43">
        <v>0</v>
      </c>
      <c r="J9" s="45">
        <v>0</v>
      </c>
      <c r="K9" s="43">
        <v>46</v>
      </c>
      <c r="L9" s="45">
        <v>5.4684999999999997</v>
      </c>
      <c r="M9" s="43">
        <f t="shared" si="0"/>
        <v>4407</v>
      </c>
      <c r="N9" s="45">
        <f t="shared" si="0"/>
        <v>129.11339999999998</v>
      </c>
      <c r="O9" s="43">
        <v>254</v>
      </c>
      <c r="P9" s="45">
        <v>35.670699999999997</v>
      </c>
      <c r="Q9" s="43">
        <v>40</v>
      </c>
      <c r="R9" s="45">
        <v>139.46539999999999</v>
      </c>
      <c r="S9" s="43">
        <v>5</v>
      </c>
      <c r="T9" s="45">
        <v>10.350199999999999</v>
      </c>
      <c r="U9" s="43">
        <v>0</v>
      </c>
      <c r="V9" s="45">
        <v>0</v>
      </c>
      <c r="W9" s="43">
        <v>0</v>
      </c>
      <c r="X9" s="45">
        <v>0</v>
      </c>
      <c r="Y9" s="43">
        <f t="shared" si="1"/>
        <v>299</v>
      </c>
      <c r="Z9" s="45">
        <f t="shared" si="1"/>
        <v>185.4863</v>
      </c>
      <c r="AA9" s="43">
        <v>4</v>
      </c>
      <c r="AB9" s="45">
        <v>0.50390000000000001</v>
      </c>
      <c r="AC9" s="43">
        <v>36</v>
      </c>
      <c r="AD9" s="45">
        <v>1.1237999999999999</v>
      </c>
      <c r="AE9" s="43">
        <v>11</v>
      </c>
      <c r="AF9" s="45">
        <v>1.5705</v>
      </c>
      <c r="AG9" s="43">
        <v>0</v>
      </c>
      <c r="AH9" s="45">
        <v>0</v>
      </c>
      <c r="AI9" s="43">
        <v>0</v>
      </c>
      <c r="AJ9" s="45">
        <v>0</v>
      </c>
      <c r="AK9" s="43">
        <v>0</v>
      </c>
      <c r="AL9" s="45">
        <v>0</v>
      </c>
      <c r="AM9" s="43">
        <f t="shared" si="2"/>
        <v>4757</v>
      </c>
      <c r="AN9" s="45">
        <f t="shared" si="2"/>
        <v>317.79789999999997</v>
      </c>
      <c r="AO9" s="43">
        <v>4819</v>
      </c>
      <c r="AP9" s="45">
        <v>135.14850000000001</v>
      </c>
    </row>
    <row r="10" spans="1:42" ht="17.25" x14ac:dyDescent="0.3">
      <c r="A10" s="42">
        <v>6</v>
      </c>
      <c r="B10" s="42" t="s">
        <v>4</v>
      </c>
      <c r="C10" s="43">
        <v>5</v>
      </c>
      <c r="D10" s="45">
        <v>8.5199999999999998E-2</v>
      </c>
      <c r="E10" s="43">
        <v>671</v>
      </c>
      <c r="F10" s="45">
        <v>21.241800000000001</v>
      </c>
      <c r="G10" s="43">
        <v>3</v>
      </c>
      <c r="H10" s="45">
        <v>3.9800000000000002E-2</v>
      </c>
      <c r="I10" s="43">
        <v>3</v>
      </c>
      <c r="J10" s="45">
        <v>0.52070000000000005</v>
      </c>
      <c r="K10" s="43">
        <v>24</v>
      </c>
      <c r="L10" s="45">
        <v>1.4073</v>
      </c>
      <c r="M10" s="43">
        <f t="shared" si="0"/>
        <v>703</v>
      </c>
      <c r="N10" s="45">
        <f t="shared" si="0"/>
        <v>23.255000000000003</v>
      </c>
      <c r="O10" s="43">
        <v>68</v>
      </c>
      <c r="P10" s="45">
        <v>17.784300000000002</v>
      </c>
      <c r="Q10" s="43">
        <v>5</v>
      </c>
      <c r="R10" s="45">
        <v>2.4967999999999999</v>
      </c>
      <c r="S10" s="43">
        <v>0</v>
      </c>
      <c r="T10" s="45">
        <v>0</v>
      </c>
      <c r="U10" s="43">
        <v>0</v>
      </c>
      <c r="V10" s="45">
        <v>0</v>
      </c>
      <c r="W10" s="43">
        <v>0</v>
      </c>
      <c r="X10" s="45">
        <v>0</v>
      </c>
      <c r="Y10" s="43">
        <f t="shared" si="1"/>
        <v>73</v>
      </c>
      <c r="Z10" s="45">
        <f t="shared" si="1"/>
        <v>20.281100000000002</v>
      </c>
      <c r="AA10" s="43">
        <v>2</v>
      </c>
      <c r="AB10" s="45">
        <v>0.26379999999999998</v>
      </c>
      <c r="AC10" s="43">
        <v>24</v>
      </c>
      <c r="AD10" s="45">
        <v>0.41920000000000002</v>
      </c>
      <c r="AE10" s="43">
        <v>4</v>
      </c>
      <c r="AF10" s="45">
        <v>0.55800000000000005</v>
      </c>
      <c r="AG10" s="43">
        <v>0</v>
      </c>
      <c r="AH10" s="45">
        <v>0</v>
      </c>
      <c r="AI10" s="43">
        <v>0</v>
      </c>
      <c r="AJ10" s="45">
        <v>0</v>
      </c>
      <c r="AK10" s="43">
        <v>757</v>
      </c>
      <c r="AL10" s="45">
        <v>19.737300000000001</v>
      </c>
      <c r="AM10" s="43">
        <f t="shared" si="2"/>
        <v>1563</v>
      </c>
      <c r="AN10" s="45">
        <f t="shared" si="2"/>
        <v>64.514400000000009</v>
      </c>
      <c r="AO10" s="43">
        <v>633</v>
      </c>
      <c r="AP10" s="45">
        <v>17.449400000000001</v>
      </c>
    </row>
    <row r="11" spans="1:42" ht="17.25" x14ac:dyDescent="0.3">
      <c r="A11" s="42">
        <v>7</v>
      </c>
      <c r="B11" s="42" t="s">
        <v>5</v>
      </c>
      <c r="C11" s="43">
        <v>7111</v>
      </c>
      <c r="D11" s="45">
        <v>174.74879999999999</v>
      </c>
      <c r="E11" s="43">
        <v>23</v>
      </c>
      <c r="F11" s="45">
        <v>1.3694</v>
      </c>
      <c r="G11" s="43">
        <v>22</v>
      </c>
      <c r="H11" s="45">
        <v>0.29360000000000003</v>
      </c>
      <c r="I11" s="43">
        <v>0</v>
      </c>
      <c r="J11" s="45">
        <v>0</v>
      </c>
      <c r="K11" s="43">
        <v>2</v>
      </c>
      <c r="L11" s="45">
        <v>0.42799999999999999</v>
      </c>
      <c r="M11" s="43">
        <f t="shared" si="0"/>
        <v>7136</v>
      </c>
      <c r="N11" s="45">
        <f t="shared" si="0"/>
        <v>176.5462</v>
      </c>
      <c r="O11" s="43">
        <v>286</v>
      </c>
      <c r="P11" s="45">
        <v>51.431699999999999</v>
      </c>
      <c r="Q11" s="43">
        <v>31</v>
      </c>
      <c r="R11" s="45">
        <v>41.667499999999997</v>
      </c>
      <c r="S11" s="43">
        <v>5</v>
      </c>
      <c r="T11" s="45">
        <v>6.5326000000000004</v>
      </c>
      <c r="U11" s="43">
        <v>0</v>
      </c>
      <c r="V11" s="45">
        <v>0</v>
      </c>
      <c r="W11" s="43">
        <v>0</v>
      </c>
      <c r="X11" s="45">
        <v>0</v>
      </c>
      <c r="Y11" s="43">
        <f t="shared" si="1"/>
        <v>322</v>
      </c>
      <c r="Z11" s="45">
        <f t="shared" si="1"/>
        <v>99.631799999999998</v>
      </c>
      <c r="AA11" s="43">
        <v>5</v>
      </c>
      <c r="AB11" s="45">
        <v>0.63260000000000005</v>
      </c>
      <c r="AC11" s="43">
        <v>65</v>
      </c>
      <c r="AD11" s="45">
        <v>0.90149999999999997</v>
      </c>
      <c r="AE11" s="43">
        <v>4</v>
      </c>
      <c r="AF11" s="45">
        <v>0.34570000000000001</v>
      </c>
      <c r="AG11" s="43">
        <v>0</v>
      </c>
      <c r="AH11" s="45">
        <v>0</v>
      </c>
      <c r="AI11" s="43">
        <v>6</v>
      </c>
      <c r="AJ11" s="45">
        <v>0.1368</v>
      </c>
      <c r="AK11" s="43">
        <v>0</v>
      </c>
      <c r="AL11" s="45">
        <v>0</v>
      </c>
      <c r="AM11" s="43">
        <f t="shared" si="2"/>
        <v>7538</v>
      </c>
      <c r="AN11" s="45">
        <f t="shared" si="2"/>
        <v>278.19460000000004</v>
      </c>
      <c r="AO11" s="43">
        <v>4803</v>
      </c>
      <c r="AP11" s="45">
        <v>120.95</v>
      </c>
    </row>
    <row r="12" spans="1:42" ht="17.25" x14ac:dyDescent="0.3">
      <c r="A12" s="42">
        <v>8</v>
      </c>
      <c r="B12" s="42" t="s">
        <v>6</v>
      </c>
      <c r="C12" s="43">
        <v>5</v>
      </c>
      <c r="D12" s="45">
        <v>0.1229</v>
      </c>
      <c r="E12" s="43">
        <v>3434</v>
      </c>
      <c r="F12" s="45">
        <v>69.141300000000001</v>
      </c>
      <c r="G12" s="43">
        <v>0</v>
      </c>
      <c r="H12" s="45">
        <v>0</v>
      </c>
      <c r="I12" s="43">
        <v>0</v>
      </c>
      <c r="J12" s="45">
        <v>0</v>
      </c>
      <c r="K12" s="43">
        <v>0</v>
      </c>
      <c r="L12" s="45">
        <v>0</v>
      </c>
      <c r="M12" s="43">
        <f t="shared" si="0"/>
        <v>3439</v>
      </c>
      <c r="N12" s="45">
        <f t="shared" si="0"/>
        <v>69.264200000000002</v>
      </c>
      <c r="O12" s="43">
        <v>33</v>
      </c>
      <c r="P12" s="45">
        <v>3.9744000000000002</v>
      </c>
      <c r="Q12" s="43">
        <v>4</v>
      </c>
      <c r="R12" s="45">
        <v>3.2393999999999998</v>
      </c>
      <c r="S12" s="43">
        <v>0</v>
      </c>
      <c r="T12" s="45">
        <v>0</v>
      </c>
      <c r="U12" s="43">
        <v>0</v>
      </c>
      <c r="V12" s="45">
        <v>0</v>
      </c>
      <c r="W12" s="43">
        <v>0</v>
      </c>
      <c r="X12" s="45">
        <v>0</v>
      </c>
      <c r="Y12" s="43">
        <f t="shared" si="1"/>
        <v>37</v>
      </c>
      <c r="Z12" s="45">
        <f t="shared" si="1"/>
        <v>7.2138</v>
      </c>
      <c r="AA12" s="43">
        <v>2</v>
      </c>
      <c r="AB12" s="45">
        <v>0.29289999999999999</v>
      </c>
      <c r="AC12" s="43">
        <v>38</v>
      </c>
      <c r="AD12" s="45">
        <v>0.81610000000000005</v>
      </c>
      <c r="AE12" s="43">
        <v>4</v>
      </c>
      <c r="AF12" s="45">
        <v>0.30309999999999998</v>
      </c>
      <c r="AG12" s="43">
        <v>0</v>
      </c>
      <c r="AH12" s="45">
        <v>0</v>
      </c>
      <c r="AI12" s="43">
        <v>0</v>
      </c>
      <c r="AJ12" s="45">
        <v>0</v>
      </c>
      <c r="AK12" s="43">
        <v>0</v>
      </c>
      <c r="AL12" s="45">
        <v>0</v>
      </c>
      <c r="AM12" s="43">
        <f t="shared" si="2"/>
        <v>3520</v>
      </c>
      <c r="AN12" s="45">
        <f t="shared" si="2"/>
        <v>77.890100000000018</v>
      </c>
      <c r="AO12" s="43">
        <v>2503</v>
      </c>
      <c r="AP12" s="45">
        <v>49.888100000000001</v>
      </c>
    </row>
    <row r="13" spans="1:42" ht="17.25" x14ac:dyDescent="0.3">
      <c r="A13" s="42">
        <v>9</v>
      </c>
      <c r="B13" s="42" t="s">
        <v>16</v>
      </c>
      <c r="C13" s="43">
        <v>1979</v>
      </c>
      <c r="D13" s="45">
        <v>14.7576</v>
      </c>
      <c r="E13" s="43">
        <v>0</v>
      </c>
      <c r="F13" s="45">
        <v>0</v>
      </c>
      <c r="G13" s="43">
        <v>0</v>
      </c>
      <c r="H13" s="45">
        <v>0</v>
      </c>
      <c r="I13" s="43">
        <v>0</v>
      </c>
      <c r="J13" s="45">
        <v>0</v>
      </c>
      <c r="K13" s="43">
        <v>0</v>
      </c>
      <c r="L13" s="45">
        <v>0</v>
      </c>
      <c r="M13" s="43">
        <f t="shared" si="0"/>
        <v>1979</v>
      </c>
      <c r="N13" s="45">
        <f t="shared" si="0"/>
        <v>14.7576</v>
      </c>
      <c r="O13" s="43">
        <v>31</v>
      </c>
      <c r="P13" s="45">
        <v>19.271000000000001</v>
      </c>
      <c r="Q13" s="43">
        <v>13</v>
      </c>
      <c r="R13" s="45">
        <v>9.3916000000000004</v>
      </c>
      <c r="S13" s="43">
        <v>0</v>
      </c>
      <c r="T13" s="45">
        <v>0</v>
      </c>
      <c r="U13" s="43">
        <v>0</v>
      </c>
      <c r="V13" s="45">
        <v>0</v>
      </c>
      <c r="W13" s="43">
        <v>0</v>
      </c>
      <c r="X13" s="45">
        <v>0</v>
      </c>
      <c r="Y13" s="43">
        <f t="shared" si="1"/>
        <v>44</v>
      </c>
      <c r="Z13" s="45">
        <f t="shared" si="1"/>
        <v>28.662600000000001</v>
      </c>
      <c r="AA13" s="43">
        <v>5</v>
      </c>
      <c r="AB13" s="45">
        <v>0.60060000000000002</v>
      </c>
      <c r="AC13" s="43">
        <v>0</v>
      </c>
      <c r="AD13" s="45">
        <v>0</v>
      </c>
      <c r="AE13" s="43">
        <v>2</v>
      </c>
      <c r="AF13" s="45">
        <v>0.15129999999999999</v>
      </c>
      <c r="AG13" s="43">
        <v>0</v>
      </c>
      <c r="AH13" s="45">
        <v>0</v>
      </c>
      <c r="AI13" s="43">
        <v>0</v>
      </c>
      <c r="AJ13" s="45">
        <v>0</v>
      </c>
      <c r="AK13" s="43">
        <v>0</v>
      </c>
      <c r="AL13" s="45">
        <v>0</v>
      </c>
      <c r="AM13" s="43">
        <f t="shared" si="2"/>
        <v>2030</v>
      </c>
      <c r="AN13" s="45">
        <f t="shared" si="2"/>
        <v>44.1721</v>
      </c>
      <c r="AO13" s="43">
        <v>2020</v>
      </c>
      <c r="AP13" s="45">
        <v>15.0342</v>
      </c>
    </row>
    <row r="14" spans="1:42" ht="17.25" x14ac:dyDescent="0.3">
      <c r="A14" s="42">
        <v>10</v>
      </c>
      <c r="B14" s="42" t="s">
        <v>29</v>
      </c>
      <c r="C14" s="43">
        <v>3</v>
      </c>
      <c r="D14" s="45">
        <v>0.1593</v>
      </c>
      <c r="E14" s="43">
        <v>1470</v>
      </c>
      <c r="F14" s="45">
        <v>56.7348</v>
      </c>
      <c r="G14" s="43">
        <v>1466</v>
      </c>
      <c r="H14" s="45">
        <v>57.072899999999997</v>
      </c>
      <c r="I14" s="43">
        <v>0</v>
      </c>
      <c r="J14" s="45">
        <v>0</v>
      </c>
      <c r="K14" s="43">
        <v>9</v>
      </c>
      <c r="L14" s="45">
        <v>0.43590000000000001</v>
      </c>
      <c r="M14" s="43">
        <f t="shared" si="0"/>
        <v>1482</v>
      </c>
      <c r="N14" s="45">
        <f t="shared" si="0"/>
        <v>57.33</v>
      </c>
      <c r="O14" s="43">
        <v>0</v>
      </c>
      <c r="P14" s="45">
        <v>0</v>
      </c>
      <c r="Q14" s="43">
        <v>0</v>
      </c>
      <c r="R14" s="45">
        <v>0</v>
      </c>
      <c r="S14" s="43">
        <v>0</v>
      </c>
      <c r="T14" s="45">
        <v>0</v>
      </c>
      <c r="U14" s="43">
        <v>0</v>
      </c>
      <c r="V14" s="45">
        <v>0</v>
      </c>
      <c r="W14" s="43">
        <v>0</v>
      </c>
      <c r="X14" s="45">
        <v>0</v>
      </c>
      <c r="Y14" s="43">
        <f t="shared" si="1"/>
        <v>0</v>
      </c>
      <c r="Z14" s="45">
        <f t="shared" si="1"/>
        <v>0</v>
      </c>
      <c r="AA14" s="43">
        <v>2</v>
      </c>
      <c r="AB14" s="45">
        <v>0.26879999999999998</v>
      </c>
      <c r="AC14" s="43">
        <v>0</v>
      </c>
      <c r="AD14" s="45">
        <v>0</v>
      </c>
      <c r="AE14" s="43">
        <v>0</v>
      </c>
      <c r="AF14" s="45">
        <v>0</v>
      </c>
      <c r="AG14" s="43">
        <v>0</v>
      </c>
      <c r="AH14" s="45">
        <v>0</v>
      </c>
      <c r="AI14" s="43">
        <v>0</v>
      </c>
      <c r="AJ14" s="45">
        <v>0</v>
      </c>
      <c r="AK14" s="43">
        <v>0</v>
      </c>
      <c r="AL14" s="45">
        <v>0</v>
      </c>
      <c r="AM14" s="43">
        <f t="shared" si="2"/>
        <v>1484</v>
      </c>
      <c r="AN14" s="45">
        <f t="shared" si="2"/>
        <v>57.598799999999997</v>
      </c>
      <c r="AO14" s="43">
        <v>342</v>
      </c>
      <c r="AP14" s="45">
        <v>10.7689</v>
      </c>
    </row>
    <row r="15" spans="1:42" ht="17.25" x14ac:dyDescent="0.3">
      <c r="A15" s="42">
        <v>11</v>
      </c>
      <c r="B15" s="42" t="s">
        <v>24</v>
      </c>
      <c r="C15" s="43">
        <v>357</v>
      </c>
      <c r="D15" s="45">
        <v>11.235300000000001</v>
      </c>
      <c r="E15" s="43">
        <v>0</v>
      </c>
      <c r="F15" s="45">
        <v>0</v>
      </c>
      <c r="G15" s="43">
        <v>0</v>
      </c>
      <c r="H15" s="45">
        <v>0</v>
      </c>
      <c r="I15" s="43">
        <v>0</v>
      </c>
      <c r="J15" s="45">
        <v>0</v>
      </c>
      <c r="K15" s="43">
        <v>1</v>
      </c>
      <c r="L15" s="45">
        <v>0.33</v>
      </c>
      <c r="M15" s="43">
        <f t="shared" si="0"/>
        <v>358</v>
      </c>
      <c r="N15" s="45">
        <f t="shared" si="0"/>
        <v>11.565300000000001</v>
      </c>
      <c r="O15" s="43">
        <v>5</v>
      </c>
      <c r="P15" s="45">
        <v>1.2578</v>
      </c>
      <c r="Q15" s="43">
        <v>12</v>
      </c>
      <c r="R15" s="45">
        <v>9.6661999999999999</v>
      </c>
      <c r="S15" s="43">
        <v>0</v>
      </c>
      <c r="T15" s="45">
        <v>0</v>
      </c>
      <c r="U15" s="43">
        <v>0</v>
      </c>
      <c r="V15" s="45">
        <v>0</v>
      </c>
      <c r="W15" s="43">
        <v>0</v>
      </c>
      <c r="X15" s="45">
        <v>0</v>
      </c>
      <c r="Y15" s="43">
        <f t="shared" si="1"/>
        <v>17</v>
      </c>
      <c r="Z15" s="45">
        <f t="shared" si="1"/>
        <v>10.923999999999999</v>
      </c>
      <c r="AA15" s="43">
        <v>1</v>
      </c>
      <c r="AB15" s="45">
        <v>0.15240000000000001</v>
      </c>
      <c r="AC15" s="43">
        <v>0</v>
      </c>
      <c r="AD15" s="45">
        <v>0</v>
      </c>
      <c r="AE15" s="43">
        <v>0</v>
      </c>
      <c r="AF15" s="45">
        <v>0</v>
      </c>
      <c r="AG15" s="43">
        <v>0</v>
      </c>
      <c r="AH15" s="45">
        <v>0</v>
      </c>
      <c r="AI15" s="43">
        <v>0</v>
      </c>
      <c r="AJ15" s="45">
        <v>0</v>
      </c>
      <c r="AK15" s="43">
        <v>0</v>
      </c>
      <c r="AL15" s="45">
        <v>0</v>
      </c>
      <c r="AM15" s="43">
        <f t="shared" si="2"/>
        <v>376</v>
      </c>
      <c r="AN15" s="45">
        <f t="shared" si="2"/>
        <v>22.6417</v>
      </c>
      <c r="AO15" s="43">
        <v>349</v>
      </c>
      <c r="AP15" s="45">
        <v>9.2722999999999995</v>
      </c>
    </row>
    <row r="16" spans="1:42" ht="17.25" x14ac:dyDescent="0.3">
      <c r="A16" s="42">
        <v>12</v>
      </c>
      <c r="B16" s="42" t="s">
        <v>33</v>
      </c>
      <c r="C16" s="43">
        <v>0</v>
      </c>
      <c r="D16" s="45">
        <v>0</v>
      </c>
      <c r="E16" s="43">
        <v>15</v>
      </c>
      <c r="F16" s="45">
        <v>0</v>
      </c>
      <c r="G16" s="43">
        <v>0</v>
      </c>
      <c r="H16" s="45">
        <v>0</v>
      </c>
      <c r="I16" s="43">
        <v>0</v>
      </c>
      <c r="J16" s="45">
        <v>0</v>
      </c>
      <c r="K16" s="43">
        <v>0</v>
      </c>
      <c r="L16" s="45">
        <v>0</v>
      </c>
      <c r="M16" s="43">
        <f t="shared" si="0"/>
        <v>15</v>
      </c>
      <c r="N16" s="45">
        <f t="shared" si="0"/>
        <v>0</v>
      </c>
      <c r="O16" s="43">
        <v>6</v>
      </c>
      <c r="P16" s="45">
        <v>2.3729</v>
      </c>
      <c r="Q16" s="43">
        <v>0</v>
      </c>
      <c r="R16" s="45">
        <v>0</v>
      </c>
      <c r="S16" s="43">
        <v>0</v>
      </c>
      <c r="T16" s="45">
        <v>0</v>
      </c>
      <c r="U16" s="43">
        <v>0</v>
      </c>
      <c r="V16" s="45">
        <v>0</v>
      </c>
      <c r="W16" s="43">
        <v>0</v>
      </c>
      <c r="X16" s="45">
        <v>0</v>
      </c>
      <c r="Y16" s="43">
        <f t="shared" si="1"/>
        <v>6</v>
      </c>
      <c r="Z16" s="45">
        <f t="shared" si="1"/>
        <v>2.3729</v>
      </c>
      <c r="AA16" s="43">
        <v>0</v>
      </c>
      <c r="AB16" s="45">
        <v>0</v>
      </c>
      <c r="AC16" s="43">
        <v>0</v>
      </c>
      <c r="AD16" s="45">
        <v>0</v>
      </c>
      <c r="AE16" s="43">
        <v>182</v>
      </c>
      <c r="AF16" s="45">
        <v>1.3535999999999999</v>
      </c>
      <c r="AG16" s="43">
        <v>0</v>
      </c>
      <c r="AH16" s="45">
        <v>0</v>
      </c>
      <c r="AI16" s="43">
        <v>0</v>
      </c>
      <c r="AJ16" s="45">
        <v>0</v>
      </c>
      <c r="AK16" s="43">
        <v>0</v>
      </c>
      <c r="AL16" s="45">
        <v>0</v>
      </c>
      <c r="AM16" s="43">
        <f t="shared" si="2"/>
        <v>203</v>
      </c>
      <c r="AN16" s="45">
        <f t="shared" si="2"/>
        <v>3.7264999999999997</v>
      </c>
      <c r="AO16" s="43">
        <v>19</v>
      </c>
      <c r="AP16" s="45">
        <v>1E-4</v>
      </c>
    </row>
    <row r="17" spans="1:42" ht="17.25" x14ac:dyDescent="0.3">
      <c r="A17" s="42">
        <v>13</v>
      </c>
      <c r="B17" s="42" t="s">
        <v>34</v>
      </c>
      <c r="C17" s="43">
        <v>120</v>
      </c>
      <c r="D17" s="45">
        <v>5.7435999999999998</v>
      </c>
      <c r="E17" s="43">
        <v>0</v>
      </c>
      <c r="F17" s="45">
        <v>0</v>
      </c>
      <c r="G17" s="43">
        <v>0</v>
      </c>
      <c r="H17" s="45">
        <v>0</v>
      </c>
      <c r="I17" s="43">
        <v>0</v>
      </c>
      <c r="J17" s="45">
        <v>0</v>
      </c>
      <c r="K17" s="43">
        <v>96</v>
      </c>
      <c r="L17" s="45">
        <v>4.7774000000000001</v>
      </c>
      <c r="M17" s="43">
        <f t="shared" si="0"/>
        <v>216</v>
      </c>
      <c r="N17" s="45">
        <f t="shared" si="0"/>
        <v>10.521000000000001</v>
      </c>
      <c r="O17" s="43">
        <v>0</v>
      </c>
      <c r="P17" s="45">
        <v>0</v>
      </c>
      <c r="Q17" s="43">
        <v>6</v>
      </c>
      <c r="R17" s="45">
        <v>6.6409000000000002</v>
      </c>
      <c r="S17" s="43">
        <v>0</v>
      </c>
      <c r="T17" s="45">
        <v>0</v>
      </c>
      <c r="U17" s="43">
        <v>0</v>
      </c>
      <c r="V17" s="45">
        <v>0</v>
      </c>
      <c r="W17" s="43">
        <v>0</v>
      </c>
      <c r="X17" s="45">
        <v>0</v>
      </c>
      <c r="Y17" s="43">
        <f t="shared" si="1"/>
        <v>6</v>
      </c>
      <c r="Z17" s="45">
        <f t="shared" si="1"/>
        <v>6.6409000000000002</v>
      </c>
      <c r="AA17" s="43">
        <v>0</v>
      </c>
      <c r="AB17" s="45">
        <v>0</v>
      </c>
      <c r="AC17" s="43">
        <v>0</v>
      </c>
      <c r="AD17" s="45">
        <v>0</v>
      </c>
      <c r="AE17" s="43">
        <v>0</v>
      </c>
      <c r="AF17" s="45">
        <v>0</v>
      </c>
      <c r="AG17" s="43">
        <v>0</v>
      </c>
      <c r="AH17" s="45">
        <v>0</v>
      </c>
      <c r="AI17" s="43">
        <v>0</v>
      </c>
      <c r="AJ17" s="45">
        <v>0</v>
      </c>
      <c r="AK17" s="43">
        <v>0</v>
      </c>
      <c r="AL17" s="45">
        <v>0</v>
      </c>
      <c r="AM17" s="43">
        <f t="shared" si="2"/>
        <v>222</v>
      </c>
      <c r="AN17" s="45">
        <f t="shared" si="2"/>
        <v>17.161900000000003</v>
      </c>
      <c r="AO17" s="43">
        <v>194</v>
      </c>
      <c r="AP17" s="45">
        <v>5.8737000000000004</v>
      </c>
    </row>
    <row r="18" spans="1:42" ht="17.25" x14ac:dyDescent="0.3">
      <c r="A18" s="42">
        <v>14</v>
      </c>
      <c r="B18" s="42" t="s">
        <v>38</v>
      </c>
      <c r="C18" s="43">
        <v>0</v>
      </c>
      <c r="D18" s="45">
        <v>0</v>
      </c>
      <c r="E18" s="43">
        <v>342</v>
      </c>
      <c r="F18" s="45">
        <v>2.1522999999999999</v>
      </c>
      <c r="G18" s="43">
        <v>342</v>
      </c>
      <c r="H18" s="45">
        <v>2.1522999999999999</v>
      </c>
      <c r="I18" s="43">
        <v>0</v>
      </c>
      <c r="J18" s="45">
        <v>0</v>
      </c>
      <c r="K18" s="43">
        <v>0</v>
      </c>
      <c r="L18" s="45">
        <v>0</v>
      </c>
      <c r="M18" s="43">
        <f t="shared" si="0"/>
        <v>342</v>
      </c>
      <c r="N18" s="45">
        <f t="shared" si="0"/>
        <v>2.1522999999999999</v>
      </c>
      <c r="O18" s="43">
        <v>251</v>
      </c>
      <c r="P18" s="45">
        <v>26.3018</v>
      </c>
      <c r="Q18" s="43">
        <v>35</v>
      </c>
      <c r="R18" s="45">
        <v>4.4358000000000004</v>
      </c>
      <c r="S18" s="43">
        <v>1</v>
      </c>
      <c r="T18" s="45">
        <v>0.21110000000000001</v>
      </c>
      <c r="U18" s="43">
        <v>0</v>
      </c>
      <c r="V18" s="45">
        <v>0</v>
      </c>
      <c r="W18" s="43">
        <v>0</v>
      </c>
      <c r="X18" s="45">
        <v>0</v>
      </c>
      <c r="Y18" s="43">
        <f t="shared" si="1"/>
        <v>287</v>
      </c>
      <c r="Z18" s="45">
        <f t="shared" si="1"/>
        <v>30.948699999999999</v>
      </c>
      <c r="AA18" s="43">
        <v>0</v>
      </c>
      <c r="AB18" s="45">
        <v>0</v>
      </c>
      <c r="AC18" s="43">
        <v>0</v>
      </c>
      <c r="AD18" s="45">
        <v>0</v>
      </c>
      <c r="AE18" s="43">
        <v>2</v>
      </c>
      <c r="AF18" s="45">
        <v>0.27729999999999999</v>
      </c>
      <c r="AG18" s="43">
        <v>0</v>
      </c>
      <c r="AH18" s="45">
        <v>0</v>
      </c>
      <c r="AI18" s="43">
        <v>0</v>
      </c>
      <c r="AJ18" s="45">
        <v>0</v>
      </c>
      <c r="AK18" s="43">
        <v>497</v>
      </c>
      <c r="AL18" s="45">
        <v>3.1393</v>
      </c>
      <c r="AM18" s="43">
        <f t="shared" si="2"/>
        <v>1128</v>
      </c>
      <c r="AN18" s="45">
        <f t="shared" si="2"/>
        <v>36.517599999999995</v>
      </c>
      <c r="AO18" s="43">
        <v>868</v>
      </c>
      <c r="AP18" s="45">
        <v>5.4268999999999998</v>
      </c>
    </row>
    <row r="19" spans="1:42" ht="17.25" x14ac:dyDescent="0.3">
      <c r="A19" s="42">
        <v>15</v>
      </c>
      <c r="B19" s="42" t="s">
        <v>44</v>
      </c>
      <c r="C19" s="43">
        <v>0</v>
      </c>
      <c r="D19" s="45">
        <v>0</v>
      </c>
      <c r="E19" s="43">
        <v>2057</v>
      </c>
      <c r="F19" s="45">
        <v>43.531799999999997</v>
      </c>
      <c r="G19" s="43">
        <v>2057</v>
      </c>
      <c r="H19" s="45">
        <v>43.531799999999997</v>
      </c>
      <c r="I19" s="43">
        <v>0</v>
      </c>
      <c r="J19" s="45">
        <v>0</v>
      </c>
      <c r="K19" s="43">
        <v>0</v>
      </c>
      <c r="L19" s="45">
        <v>0</v>
      </c>
      <c r="M19" s="43">
        <f t="shared" si="0"/>
        <v>2057</v>
      </c>
      <c r="N19" s="45">
        <f t="shared" si="0"/>
        <v>43.531799999999997</v>
      </c>
      <c r="O19" s="43">
        <v>301</v>
      </c>
      <c r="P19" s="45">
        <v>2.2004999999999999</v>
      </c>
      <c r="Q19" s="43">
        <v>0</v>
      </c>
      <c r="R19" s="45">
        <v>0</v>
      </c>
      <c r="S19" s="43">
        <v>0</v>
      </c>
      <c r="T19" s="45">
        <v>0</v>
      </c>
      <c r="U19" s="43">
        <v>0</v>
      </c>
      <c r="V19" s="45">
        <v>0</v>
      </c>
      <c r="W19" s="43">
        <v>0</v>
      </c>
      <c r="X19" s="45">
        <v>0</v>
      </c>
      <c r="Y19" s="43">
        <f t="shared" si="1"/>
        <v>301</v>
      </c>
      <c r="Z19" s="45">
        <f t="shared" si="1"/>
        <v>2.2004999999999999</v>
      </c>
      <c r="AA19" s="43">
        <v>0</v>
      </c>
      <c r="AB19" s="45">
        <v>0</v>
      </c>
      <c r="AC19" s="43">
        <v>0</v>
      </c>
      <c r="AD19" s="45">
        <v>0</v>
      </c>
      <c r="AE19" s="43">
        <v>12</v>
      </c>
      <c r="AF19" s="45">
        <v>2.3780999999999999</v>
      </c>
      <c r="AG19" s="43">
        <v>0</v>
      </c>
      <c r="AH19" s="45">
        <v>0</v>
      </c>
      <c r="AI19" s="43">
        <v>0</v>
      </c>
      <c r="AJ19" s="45">
        <v>0</v>
      </c>
      <c r="AK19" s="43">
        <v>1246</v>
      </c>
      <c r="AL19" s="45">
        <v>7.4546000000000001</v>
      </c>
      <c r="AM19" s="43">
        <f t="shared" si="2"/>
        <v>3616</v>
      </c>
      <c r="AN19" s="45">
        <f t="shared" si="2"/>
        <v>55.564999999999998</v>
      </c>
      <c r="AO19" s="43">
        <v>1945</v>
      </c>
      <c r="AP19" s="45">
        <v>12.0525</v>
      </c>
    </row>
    <row r="20" spans="1:42" ht="18" thickBot="1" x14ac:dyDescent="0.35">
      <c r="A20" s="42">
        <v>16</v>
      </c>
      <c r="B20" s="42" t="s">
        <v>17</v>
      </c>
      <c r="C20" s="43">
        <v>1985</v>
      </c>
      <c r="D20" s="45">
        <v>64.349599999999995</v>
      </c>
      <c r="E20" s="43">
        <v>4</v>
      </c>
      <c r="F20" s="45">
        <v>0.39150000000000001</v>
      </c>
      <c r="G20" s="43">
        <v>0</v>
      </c>
      <c r="H20" s="45">
        <v>0</v>
      </c>
      <c r="I20" s="43">
        <v>0</v>
      </c>
      <c r="J20" s="45">
        <v>0</v>
      </c>
      <c r="K20" s="43">
        <v>2</v>
      </c>
      <c r="L20" s="45">
        <v>4.1799999999999997E-2</v>
      </c>
      <c r="M20" s="43">
        <f t="shared" si="0"/>
        <v>1991</v>
      </c>
      <c r="N20" s="45">
        <f t="shared" si="0"/>
        <v>64.782899999999984</v>
      </c>
      <c r="O20" s="43">
        <v>64</v>
      </c>
      <c r="P20" s="45">
        <v>24.521100000000001</v>
      </c>
      <c r="Q20" s="43">
        <v>28</v>
      </c>
      <c r="R20" s="45">
        <v>55.780900000000003</v>
      </c>
      <c r="S20" s="43">
        <v>6</v>
      </c>
      <c r="T20" s="45">
        <v>16.679500000000001</v>
      </c>
      <c r="U20" s="43">
        <v>0</v>
      </c>
      <c r="V20" s="45">
        <v>0</v>
      </c>
      <c r="W20" s="43">
        <v>0</v>
      </c>
      <c r="X20" s="45">
        <v>0</v>
      </c>
      <c r="Y20" s="43">
        <f t="shared" si="1"/>
        <v>98</v>
      </c>
      <c r="Z20" s="45">
        <f t="shared" si="1"/>
        <v>96.981500000000011</v>
      </c>
      <c r="AA20" s="43">
        <v>3</v>
      </c>
      <c r="AB20" s="45">
        <v>0.46700000000000003</v>
      </c>
      <c r="AC20" s="43">
        <v>1</v>
      </c>
      <c r="AD20" s="45">
        <v>7.9000000000000008E-3</v>
      </c>
      <c r="AE20" s="43">
        <v>4</v>
      </c>
      <c r="AF20" s="45">
        <v>0.64800000000000002</v>
      </c>
      <c r="AG20" s="43">
        <v>0</v>
      </c>
      <c r="AH20" s="45">
        <v>0</v>
      </c>
      <c r="AI20" s="43">
        <v>0</v>
      </c>
      <c r="AJ20" s="45">
        <v>0</v>
      </c>
      <c r="AK20" s="43">
        <v>0</v>
      </c>
      <c r="AL20" s="45">
        <v>0</v>
      </c>
      <c r="AM20" s="43">
        <f t="shared" si="2"/>
        <v>2097</v>
      </c>
      <c r="AN20" s="45">
        <f t="shared" si="2"/>
        <v>162.88730000000001</v>
      </c>
      <c r="AO20" s="43">
        <v>702</v>
      </c>
      <c r="AP20" s="45">
        <v>19.521000000000001</v>
      </c>
    </row>
    <row r="21" spans="1:42" ht="17.25" x14ac:dyDescent="0.3">
      <c r="A21" s="42">
        <v>17</v>
      </c>
      <c r="B21" s="42" t="s">
        <v>18</v>
      </c>
      <c r="C21" s="43">
        <v>12</v>
      </c>
      <c r="D21" s="45">
        <v>4.4805000000000001</v>
      </c>
      <c r="E21" s="43">
        <v>248</v>
      </c>
      <c r="F21" s="45">
        <v>18.541699999999999</v>
      </c>
      <c r="G21" s="43">
        <v>12</v>
      </c>
      <c r="H21" s="45">
        <v>6.0319000000000003</v>
      </c>
      <c r="I21" s="43">
        <v>1</v>
      </c>
      <c r="J21" s="45">
        <v>0.374</v>
      </c>
      <c r="K21" s="43">
        <v>8</v>
      </c>
      <c r="L21" s="45">
        <v>3.9870999999999999</v>
      </c>
      <c r="M21" s="43">
        <f t="shared" si="0"/>
        <v>269</v>
      </c>
      <c r="N21" s="45">
        <f t="shared" si="0"/>
        <v>27.383299999999998</v>
      </c>
      <c r="O21" s="43">
        <v>144</v>
      </c>
      <c r="P21" s="45">
        <v>45.637099999999997</v>
      </c>
      <c r="Q21" s="43">
        <v>55</v>
      </c>
      <c r="R21" s="45">
        <v>68.436899999999994</v>
      </c>
      <c r="S21" s="43">
        <v>21</v>
      </c>
      <c r="T21" s="45">
        <v>168.58969999999999</v>
      </c>
      <c r="U21" s="43">
        <v>0</v>
      </c>
      <c r="V21" s="45">
        <v>0</v>
      </c>
      <c r="W21" s="43">
        <v>0</v>
      </c>
      <c r="X21" s="45">
        <v>0</v>
      </c>
      <c r="Y21" s="43">
        <f t="shared" si="1"/>
        <v>220</v>
      </c>
      <c r="Z21" s="45">
        <f t="shared" si="1"/>
        <v>282.66369999999995</v>
      </c>
      <c r="AA21" s="43">
        <v>6</v>
      </c>
      <c r="AB21" s="45">
        <v>0.98280000000000001</v>
      </c>
      <c r="AC21" s="43">
        <v>2</v>
      </c>
      <c r="AD21" s="45">
        <v>2.01E-2</v>
      </c>
      <c r="AE21" s="43">
        <v>139</v>
      </c>
      <c r="AF21" s="45">
        <v>6.5141</v>
      </c>
      <c r="AG21" s="43">
        <v>0</v>
      </c>
      <c r="AH21" s="45">
        <v>0</v>
      </c>
      <c r="AI21" s="43">
        <v>0</v>
      </c>
      <c r="AJ21" s="45">
        <v>0</v>
      </c>
      <c r="AK21" s="43">
        <v>8</v>
      </c>
      <c r="AL21" s="45">
        <v>4.2999999999999997E-2</v>
      </c>
      <c r="AM21" s="43">
        <f t="shared" si="2"/>
        <v>644</v>
      </c>
      <c r="AN21" s="45">
        <f t="shared" si="2"/>
        <v>317.60699999999997</v>
      </c>
      <c r="AO21" s="43">
        <v>312</v>
      </c>
      <c r="AP21" s="45">
        <v>18.5122</v>
      </c>
    </row>
    <row r="22" spans="1:42" ht="17.25" x14ac:dyDescent="0.3">
      <c r="A22" s="42">
        <v>18</v>
      </c>
      <c r="B22" s="42" t="s">
        <v>19</v>
      </c>
      <c r="C22" s="43">
        <v>7</v>
      </c>
      <c r="D22" s="45">
        <v>0.2006</v>
      </c>
      <c r="E22" s="43">
        <v>356</v>
      </c>
      <c r="F22" s="45">
        <v>17.081099999999999</v>
      </c>
      <c r="G22" s="43">
        <v>294</v>
      </c>
      <c r="H22" s="45">
        <v>13.7591</v>
      </c>
      <c r="I22" s="43">
        <v>0</v>
      </c>
      <c r="J22" s="45">
        <v>0</v>
      </c>
      <c r="K22" s="43">
        <v>6</v>
      </c>
      <c r="L22" s="45">
        <v>13.409000000000001</v>
      </c>
      <c r="M22" s="43">
        <f t="shared" si="0"/>
        <v>369</v>
      </c>
      <c r="N22" s="45">
        <f t="shared" si="0"/>
        <v>30.6907</v>
      </c>
      <c r="O22" s="43">
        <v>109</v>
      </c>
      <c r="P22" s="45">
        <v>52.511299999999999</v>
      </c>
      <c r="Q22" s="43">
        <v>31</v>
      </c>
      <c r="R22" s="45">
        <v>42.011400000000002</v>
      </c>
      <c r="S22" s="43">
        <v>37</v>
      </c>
      <c r="T22" s="45">
        <v>61.782899999999998</v>
      </c>
      <c r="U22" s="43">
        <v>0</v>
      </c>
      <c r="V22" s="45">
        <v>0</v>
      </c>
      <c r="W22" s="43">
        <v>0</v>
      </c>
      <c r="X22" s="45">
        <v>0</v>
      </c>
      <c r="Y22" s="43">
        <f t="shared" si="1"/>
        <v>177</v>
      </c>
      <c r="Z22" s="45">
        <f t="shared" si="1"/>
        <v>156.3056</v>
      </c>
      <c r="AA22" s="43">
        <v>6</v>
      </c>
      <c r="AB22" s="45">
        <v>0.93579999999999997</v>
      </c>
      <c r="AC22" s="43">
        <v>2</v>
      </c>
      <c r="AD22" s="45">
        <v>0.46629999999999999</v>
      </c>
      <c r="AE22" s="43">
        <v>4</v>
      </c>
      <c r="AF22" s="45">
        <v>0.34449999999999997</v>
      </c>
      <c r="AG22" s="43">
        <v>0</v>
      </c>
      <c r="AH22" s="45">
        <v>0</v>
      </c>
      <c r="AI22" s="43">
        <v>0</v>
      </c>
      <c r="AJ22" s="45">
        <v>0</v>
      </c>
      <c r="AK22" s="43">
        <v>0</v>
      </c>
      <c r="AL22" s="45">
        <v>0</v>
      </c>
      <c r="AM22" s="43">
        <f t="shared" si="2"/>
        <v>558</v>
      </c>
      <c r="AN22" s="45">
        <f t="shared" si="2"/>
        <v>188.74289999999999</v>
      </c>
      <c r="AO22" s="43">
        <v>215</v>
      </c>
      <c r="AP22" s="45">
        <v>8.9433000000000007</v>
      </c>
    </row>
    <row r="23" spans="1:42" ht="17.25" x14ac:dyDescent="0.3">
      <c r="A23" s="42">
        <v>19</v>
      </c>
      <c r="B23" s="42" t="s">
        <v>20</v>
      </c>
      <c r="C23" s="43">
        <v>84</v>
      </c>
      <c r="D23" s="45">
        <v>3.4967000000000001</v>
      </c>
      <c r="E23" s="43">
        <v>655</v>
      </c>
      <c r="F23" s="45">
        <v>26.168500000000002</v>
      </c>
      <c r="G23" s="43">
        <v>62</v>
      </c>
      <c r="H23" s="45">
        <v>2.4394</v>
      </c>
      <c r="I23" s="43">
        <v>0</v>
      </c>
      <c r="J23" s="45">
        <v>0</v>
      </c>
      <c r="K23" s="43">
        <v>7</v>
      </c>
      <c r="L23" s="45">
        <v>1.3732</v>
      </c>
      <c r="M23" s="43">
        <f t="shared" si="0"/>
        <v>746</v>
      </c>
      <c r="N23" s="45">
        <f t="shared" si="0"/>
        <v>31.038400000000003</v>
      </c>
      <c r="O23" s="43">
        <v>30</v>
      </c>
      <c r="P23" s="45">
        <v>3.4992999999999999</v>
      </c>
      <c r="Q23" s="43">
        <v>5</v>
      </c>
      <c r="R23" s="45">
        <v>4.6043000000000003</v>
      </c>
      <c r="S23" s="43">
        <v>0</v>
      </c>
      <c r="T23" s="45">
        <v>0</v>
      </c>
      <c r="U23" s="43">
        <v>0</v>
      </c>
      <c r="V23" s="45">
        <v>0</v>
      </c>
      <c r="W23" s="43">
        <v>0</v>
      </c>
      <c r="X23" s="45">
        <v>0</v>
      </c>
      <c r="Y23" s="43">
        <f t="shared" si="1"/>
        <v>35</v>
      </c>
      <c r="Z23" s="45">
        <f t="shared" si="1"/>
        <v>8.1036000000000001</v>
      </c>
      <c r="AA23" s="43">
        <v>1</v>
      </c>
      <c r="AB23" s="45">
        <v>0.1186</v>
      </c>
      <c r="AC23" s="43">
        <v>2</v>
      </c>
      <c r="AD23" s="45">
        <v>2.76E-2</v>
      </c>
      <c r="AE23" s="43">
        <v>0</v>
      </c>
      <c r="AF23" s="45">
        <v>0</v>
      </c>
      <c r="AG23" s="43">
        <v>6</v>
      </c>
      <c r="AH23" s="45">
        <v>0.37740000000000001</v>
      </c>
      <c r="AI23" s="43">
        <v>0</v>
      </c>
      <c r="AJ23" s="45">
        <v>0</v>
      </c>
      <c r="AK23" s="43">
        <v>0</v>
      </c>
      <c r="AL23" s="45">
        <v>0</v>
      </c>
      <c r="AM23" s="43">
        <f t="shared" si="2"/>
        <v>790</v>
      </c>
      <c r="AN23" s="45">
        <f t="shared" si="2"/>
        <v>39.665600000000005</v>
      </c>
      <c r="AO23" s="43">
        <v>839</v>
      </c>
      <c r="AP23" s="45">
        <v>32.943100000000001</v>
      </c>
    </row>
    <row r="24" spans="1:42" ht="17.25" x14ac:dyDescent="0.3">
      <c r="A24" s="42">
        <v>20</v>
      </c>
      <c r="B24" s="42" t="s">
        <v>21</v>
      </c>
      <c r="C24" s="43">
        <v>385</v>
      </c>
      <c r="D24" s="45">
        <v>31.199100000000001</v>
      </c>
      <c r="E24" s="43">
        <v>5284</v>
      </c>
      <c r="F24" s="45">
        <v>46.170999999999999</v>
      </c>
      <c r="G24" s="43">
        <v>5187</v>
      </c>
      <c r="H24" s="45">
        <v>43.292900000000003</v>
      </c>
      <c r="I24" s="43">
        <v>0</v>
      </c>
      <c r="J24" s="45">
        <v>0</v>
      </c>
      <c r="K24" s="43">
        <v>0</v>
      </c>
      <c r="L24" s="45">
        <v>0</v>
      </c>
      <c r="M24" s="43">
        <f t="shared" si="0"/>
        <v>5669</v>
      </c>
      <c r="N24" s="45">
        <f t="shared" si="0"/>
        <v>77.370100000000008</v>
      </c>
      <c r="O24" s="43">
        <v>356</v>
      </c>
      <c r="P24" s="45">
        <v>64.303799999999995</v>
      </c>
      <c r="Q24" s="43">
        <v>111</v>
      </c>
      <c r="R24" s="45">
        <v>62.249699999999997</v>
      </c>
      <c r="S24" s="43">
        <v>21</v>
      </c>
      <c r="T24" s="45">
        <v>3.7475000000000001</v>
      </c>
      <c r="U24" s="43">
        <v>0</v>
      </c>
      <c r="V24" s="45">
        <v>0</v>
      </c>
      <c r="W24" s="43">
        <v>0</v>
      </c>
      <c r="X24" s="45">
        <v>0</v>
      </c>
      <c r="Y24" s="43">
        <f t="shared" si="1"/>
        <v>488</v>
      </c>
      <c r="Z24" s="45">
        <f t="shared" si="1"/>
        <v>130.30099999999999</v>
      </c>
      <c r="AA24" s="43">
        <v>1</v>
      </c>
      <c r="AB24" s="45">
        <v>0.1137</v>
      </c>
      <c r="AC24" s="43">
        <v>0</v>
      </c>
      <c r="AD24" s="45">
        <v>0</v>
      </c>
      <c r="AE24" s="43">
        <v>58</v>
      </c>
      <c r="AF24" s="45">
        <v>0.95589999999999997</v>
      </c>
      <c r="AG24" s="43">
        <v>34</v>
      </c>
      <c r="AH24" s="45">
        <v>0.13919999999999999</v>
      </c>
      <c r="AI24" s="43">
        <v>0</v>
      </c>
      <c r="AJ24" s="45">
        <v>0</v>
      </c>
      <c r="AK24" s="43">
        <v>0</v>
      </c>
      <c r="AL24" s="45">
        <v>0</v>
      </c>
      <c r="AM24" s="43">
        <f t="shared" si="2"/>
        <v>6250</v>
      </c>
      <c r="AN24" s="45">
        <f t="shared" si="2"/>
        <v>208.87989999999999</v>
      </c>
      <c r="AO24" s="43">
        <v>6051</v>
      </c>
      <c r="AP24" s="45">
        <v>46.045200000000001</v>
      </c>
    </row>
    <row r="25" spans="1:42" ht="17.25" x14ac:dyDescent="0.3">
      <c r="A25" s="42">
        <v>21</v>
      </c>
      <c r="B25" s="42" t="s">
        <v>48</v>
      </c>
      <c r="C25" s="43">
        <v>0</v>
      </c>
      <c r="D25" s="45">
        <v>0</v>
      </c>
      <c r="E25" s="43">
        <v>0</v>
      </c>
      <c r="F25" s="45">
        <v>0</v>
      </c>
      <c r="G25" s="43">
        <v>0</v>
      </c>
      <c r="H25" s="45">
        <v>0</v>
      </c>
      <c r="I25" s="43">
        <v>0</v>
      </c>
      <c r="J25" s="45">
        <v>0</v>
      </c>
      <c r="K25" s="43">
        <v>0</v>
      </c>
      <c r="L25" s="45">
        <v>0</v>
      </c>
      <c r="M25" s="43">
        <f t="shared" si="0"/>
        <v>0</v>
      </c>
      <c r="N25" s="45">
        <f t="shared" si="0"/>
        <v>0</v>
      </c>
      <c r="O25" s="43">
        <v>0</v>
      </c>
      <c r="P25" s="45">
        <v>0</v>
      </c>
      <c r="Q25" s="43">
        <v>0</v>
      </c>
      <c r="R25" s="45">
        <v>0</v>
      </c>
      <c r="S25" s="43">
        <v>0</v>
      </c>
      <c r="T25" s="45">
        <v>0</v>
      </c>
      <c r="U25" s="43">
        <v>0</v>
      </c>
      <c r="V25" s="45">
        <v>0</v>
      </c>
      <c r="W25" s="43">
        <v>0</v>
      </c>
      <c r="X25" s="45">
        <v>0</v>
      </c>
      <c r="Y25" s="43">
        <f t="shared" si="1"/>
        <v>0</v>
      </c>
      <c r="Z25" s="45">
        <f t="shared" si="1"/>
        <v>0</v>
      </c>
      <c r="AA25" s="43">
        <v>0</v>
      </c>
      <c r="AB25" s="45">
        <v>0</v>
      </c>
      <c r="AC25" s="43">
        <v>0</v>
      </c>
      <c r="AD25" s="45">
        <v>0</v>
      </c>
      <c r="AE25" s="43">
        <v>0</v>
      </c>
      <c r="AF25" s="45">
        <v>0</v>
      </c>
      <c r="AG25" s="43">
        <v>0</v>
      </c>
      <c r="AH25" s="45">
        <v>0</v>
      </c>
      <c r="AI25" s="43">
        <v>0</v>
      </c>
      <c r="AJ25" s="45">
        <v>0</v>
      </c>
      <c r="AK25" s="43">
        <v>0</v>
      </c>
      <c r="AL25" s="45">
        <v>0</v>
      </c>
      <c r="AM25" s="43">
        <f t="shared" si="2"/>
        <v>0</v>
      </c>
      <c r="AN25" s="45">
        <f t="shared" si="2"/>
        <v>0</v>
      </c>
      <c r="AO25" s="43">
        <v>0</v>
      </c>
      <c r="AP25" s="45">
        <v>0</v>
      </c>
    </row>
    <row r="26" spans="1:42" ht="17.25" x14ac:dyDescent="0.3">
      <c r="A26" s="42">
        <v>22</v>
      </c>
      <c r="B26" s="42" t="s">
        <v>7</v>
      </c>
      <c r="C26" s="43">
        <v>19140</v>
      </c>
      <c r="D26" s="45">
        <v>297.54250000000002</v>
      </c>
      <c r="E26" s="43">
        <v>5</v>
      </c>
      <c r="F26" s="45">
        <v>0.53959999999999997</v>
      </c>
      <c r="G26" s="43">
        <v>332</v>
      </c>
      <c r="H26" s="45">
        <v>16.383700000000001</v>
      </c>
      <c r="I26" s="43">
        <v>0</v>
      </c>
      <c r="J26" s="45">
        <v>0</v>
      </c>
      <c r="K26" s="43">
        <v>11</v>
      </c>
      <c r="L26" s="45">
        <v>65.989000000000004</v>
      </c>
      <c r="M26" s="43">
        <f t="shared" si="0"/>
        <v>19156</v>
      </c>
      <c r="N26" s="45">
        <f t="shared" si="0"/>
        <v>364.0711</v>
      </c>
      <c r="O26" s="43">
        <v>2270</v>
      </c>
      <c r="P26" s="45">
        <v>185.97749999999999</v>
      </c>
      <c r="Q26" s="43">
        <v>85</v>
      </c>
      <c r="R26" s="45">
        <v>97.855500000000006</v>
      </c>
      <c r="S26" s="43">
        <v>32</v>
      </c>
      <c r="T26" s="45">
        <v>136.22479999999999</v>
      </c>
      <c r="U26" s="43">
        <v>0</v>
      </c>
      <c r="V26" s="45">
        <v>0</v>
      </c>
      <c r="W26" s="43">
        <v>0</v>
      </c>
      <c r="X26" s="45">
        <v>0</v>
      </c>
      <c r="Y26" s="43">
        <f t="shared" si="1"/>
        <v>2387</v>
      </c>
      <c r="Z26" s="45">
        <f t="shared" si="1"/>
        <v>420.05779999999993</v>
      </c>
      <c r="AA26" s="43">
        <v>13</v>
      </c>
      <c r="AB26" s="45">
        <v>1.9710000000000001</v>
      </c>
      <c r="AC26" s="43">
        <v>103</v>
      </c>
      <c r="AD26" s="45">
        <v>2.1358000000000001</v>
      </c>
      <c r="AE26" s="43">
        <v>15</v>
      </c>
      <c r="AF26" s="45">
        <v>1.1686000000000001</v>
      </c>
      <c r="AG26" s="43">
        <v>0</v>
      </c>
      <c r="AH26" s="45">
        <v>0</v>
      </c>
      <c r="AI26" s="43">
        <v>0</v>
      </c>
      <c r="AJ26" s="45">
        <v>0</v>
      </c>
      <c r="AK26" s="43">
        <v>0</v>
      </c>
      <c r="AL26" s="45">
        <v>0</v>
      </c>
      <c r="AM26" s="43">
        <f t="shared" si="2"/>
        <v>21674</v>
      </c>
      <c r="AN26" s="45">
        <f t="shared" si="2"/>
        <v>789.40429999999992</v>
      </c>
      <c r="AO26" s="43">
        <v>22017</v>
      </c>
      <c r="AP26" s="45">
        <v>336.09390000000002</v>
      </c>
    </row>
    <row r="27" spans="1:42" ht="17.25" x14ac:dyDescent="0.3">
      <c r="A27" s="42">
        <v>23</v>
      </c>
      <c r="B27" s="42" t="s">
        <v>8</v>
      </c>
      <c r="C27" s="43">
        <v>11191</v>
      </c>
      <c r="D27" s="45">
        <v>325.52159999999998</v>
      </c>
      <c r="E27" s="43">
        <v>3019</v>
      </c>
      <c r="F27" s="45">
        <v>102.31480000000001</v>
      </c>
      <c r="G27" s="43">
        <v>7074</v>
      </c>
      <c r="H27" s="45">
        <v>204.99969999999999</v>
      </c>
      <c r="I27" s="43">
        <v>436</v>
      </c>
      <c r="J27" s="45">
        <v>12.831200000000001</v>
      </c>
      <c r="K27" s="43">
        <v>94</v>
      </c>
      <c r="L27" s="45">
        <v>7.3673000000000002</v>
      </c>
      <c r="M27" s="43">
        <f t="shared" si="0"/>
        <v>14740</v>
      </c>
      <c r="N27" s="45">
        <f t="shared" si="0"/>
        <v>448.03489999999999</v>
      </c>
      <c r="O27" s="43">
        <v>1474</v>
      </c>
      <c r="P27" s="45">
        <v>78.572599999999994</v>
      </c>
      <c r="Q27" s="43">
        <v>26</v>
      </c>
      <c r="R27" s="45">
        <v>15.556699999999999</v>
      </c>
      <c r="S27" s="43">
        <v>4</v>
      </c>
      <c r="T27" s="45">
        <v>2.3662999999999998</v>
      </c>
      <c r="U27" s="43">
        <v>0</v>
      </c>
      <c r="V27" s="45">
        <v>0</v>
      </c>
      <c r="W27" s="43">
        <v>0</v>
      </c>
      <c r="X27" s="45">
        <v>0</v>
      </c>
      <c r="Y27" s="43">
        <f t="shared" si="1"/>
        <v>1504</v>
      </c>
      <c r="Z27" s="45">
        <f t="shared" si="1"/>
        <v>96.495599999999996</v>
      </c>
      <c r="AA27" s="43">
        <v>8</v>
      </c>
      <c r="AB27" s="45">
        <v>1.0027999999999999</v>
      </c>
      <c r="AC27" s="43">
        <v>105</v>
      </c>
      <c r="AD27" s="45">
        <v>1.8252999999999999</v>
      </c>
      <c r="AE27" s="43">
        <v>40</v>
      </c>
      <c r="AF27" s="45">
        <v>5.0122999999999998</v>
      </c>
      <c r="AG27" s="43">
        <v>0</v>
      </c>
      <c r="AH27" s="45">
        <v>0</v>
      </c>
      <c r="AI27" s="43">
        <v>25</v>
      </c>
      <c r="AJ27" s="45">
        <v>0.48820000000000002</v>
      </c>
      <c r="AK27" s="43">
        <v>35</v>
      </c>
      <c r="AL27" s="45">
        <v>0.40450000000000003</v>
      </c>
      <c r="AM27" s="43">
        <f t="shared" si="2"/>
        <v>16457</v>
      </c>
      <c r="AN27" s="45">
        <f t="shared" si="2"/>
        <v>553.26359999999988</v>
      </c>
      <c r="AO27" s="43">
        <v>14375</v>
      </c>
      <c r="AP27" s="45">
        <v>347.57979999999998</v>
      </c>
    </row>
    <row r="28" spans="1:42" ht="17.25" x14ac:dyDescent="0.3">
      <c r="A28" s="42">
        <v>24</v>
      </c>
      <c r="B28" s="42" t="s">
        <v>30</v>
      </c>
      <c r="C28" s="43">
        <v>0</v>
      </c>
      <c r="D28" s="45">
        <v>0</v>
      </c>
      <c r="E28" s="43">
        <v>66</v>
      </c>
      <c r="F28" s="45">
        <v>4.8395999999999999</v>
      </c>
      <c r="G28" s="43">
        <v>66</v>
      </c>
      <c r="H28" s="45">
        <v>4.8395999999999999</v>
      </c>
      <c r="I28" s="43">
        <v>0</v>
      </c>
      <c r="J28" s="45">
        <v>0</v>
      </c>
      <c r="K28" s="43">
        <v>0</v>
      </c>
      <c r="L28" s="45">
        <v>0</v>
      </c>
      <c r="M28" s="43">
        <f t="shared" si="0"/>
        <v>66</v>
      </c>
      <c r="N28" s="45">
        <f t="shared" si="0"/>
        <v>4.8395999999999999</v>
      </c>
      <c r="O28" s="43">
        <v>93</v>
      </c>
      <c r="P28" s="45">
        <v>35.775599999999997</v>
      </c>
      <c r="Q28" s="43">
        <v>49</v>
      </c>
      <c r="R28" s="45">
        <v>54.807499999999997</v>
      </c>
      <c r="S28" s="43">
        <v>1</v>
      </c>
      <c r="T28" s="45">
        <v>6.3707000000000003</v>
      </c>
      <c r="U28" s="43">
        <v>0</v>
      </c>
      <c r="V28" s="45">
        <v>0</v>
      </c>
      <c r="W28" s="43">
        <v>0</v>
      </c>
      <c r="X28" s="45">
        <v>0</v>
      </c>
      <c r="Y28" s="43">
        <f t="shared" si="1"/>
        <v>143</v>
      </c>
      <c r="Z28" s="45">
        <f t="shared" si="1"/>
        <v>96.953800000000001</v>
      </c>
      <c r="AA28" s="43">
        <v>2</v>
      </c>
      <c r="AB28" s="45">
        <v>0.25879999999999997</v>
      </c>
      <c r="AC28" s="43">
        <v>0</v>
      </c>
      <c r="AD28" s="45">
        <v>0</v>
      </c>
      <c r="AE28" s="43">
        <v>6</v>
      </c>
      <c r="AF28" s="45">
        <v>0.22209999999999999</v>
      </c>
      <c r="AG28" s="43">
        <v>0</v>
      </c>
      <c r="AH28" s="45">
        <v>0</v>
      </c>
      <c r="AI28" s="43">
        <v>0</v>
      </c>
      <c r="AJ28" s="45">
        <v>0</v>
      </c>
      <c r="AK28" s="43">
        <v>0</v>
      </c>
      <c r="AL28" s="45">
        <v>0</v>
      </c>
      <c r="AM28" s="43">
        <f t="shared" si="2"/>
        <v>217</v>
      </c>
      <c r="AN28" s="45">
        <f t="shared" si="2"/>
        <v>102.2743</v>
      </c>
      <c r="AO28" s="43">
        <v>59</v>
      </c>
      <c r="AP28" s="45">
        <v>2.7911999999999999</v>
      </c>
    </row>
    <row r="29" spans="1:42" ht="17.25" x14ac:dyDescent="0.3">
      <c r="A29" s="42">
        <v>25</v>
      </c>
      <c r="B29" s="42" t="s">
        <v>40</v>
      </c>
      <c r="C29" s="43">
        <v>0</v>
      </c>
      <c r="D29" s="45">
        <v>0</v>
      </c>
      <c r="E29" s="43">
        <v>352</v>
      </c>
      <c r="F29" s="45">
        <v>6.3875000000000002</v>
      </c>
      <c r="G29" s="43">
        <v>350</v>
      </c>
      <c r="H29" s="45">
        <v>6.3827999999999996</v>
      </c>
      <c r="I29" s="43">
        <v>0</v>
      </c>
      <c r="J29" s="45">
        <v>0</v>
      </c>
      <c r="K29" s="43">
        <v>0</v>
      </c>
      <c r="L29" s="45">
        <v>0</v>
      </c>
      <c r="M29" s="43">
        <f t="shared" si="0"/>
        <v>352</v>
      </c>
      <c r="N29" s="45">
        <f t="shared" si="0"/>
        <v>6.3875000000000002</v>
      </c>
      <c r="O29" s="43">
        <v>1689</v>
      </c>
      <c r="P29" s="45">
        <v>52.546900000000001</v>
      </c>
      <c r="Q29" s="43">
        <v>4</v>
      </c>
      <c r="R29" s="45">
        <v>1.4801</v>
      </c>
      <c r="S29" s="43">
        <v>0</v>
      </c>
      <c r="T29" s="45">
        <v>0</v>
      </c>
      <c r="U29" s="43">
        <v>0</v>
      </c>
      <c r="V29" s="45">
        <v>0</v>
      </c>
      <c r="W29" s="43">
        <v>0</v>
      </c>
      <c r="X29" s="45">
        <v>0</v>
      </c>
      <c r="Y29" s="43">
        <f t="shared" si="1"/>
        <v>1693</v>
      </c>
      <c r="Z29" s="45">
        <f t="shared" si="1"/>
        <v>54.027000000000001</v>
      </c>
      <c r="AA29" s="43">
        <v>0</v>
      </c>
      <c r="AB29" s="45">
        <v>0</v>
      </c>
      <c r="AC29" s="43">
        <v>0</v>
      </c>
      <c r="AD29" s="45">
        <v>0</v>
      </c>
      <c r="AE29" s="43">
        <v>105</v>
      </c>
      <c r="AF29" s="45">
        <v>9.5696999999999992</v>
      </c>
      <c r="AG29" s="43">
        <v>0</v>
      </c>
      <c r="AH29" s="45">
        <v>0</v>
      </c>
      <c r="AI29" s="43">
        <v>0</v>
      </c>
      <c r="AJ29" s="45">
        <v>0</v>
      </c>
      <c r="AK29" s="43">
        <v>1787</v>
      </c>
      <c r="AL29" s="45">
        <v>13.018599999999999</v>
      </c>
      <c r="AM29" s="43">
        <f t="shared" si="2"/>
        <v>3937</v>
      </c>
      <c r="AN29" s="45">
        <f t="shared" si="2"/>
        <v>83.002800000000008</v>
      </c>
      <c r="AO29" s="43">
        <v>2608</v>
      </c>
      <c r="AP29" s="45">
        <v>18.4938</v>
      </c>
    </row>
    <row r="30" spans="1:42" ht="17.25" x14ac:dyDescent="0.3">
      <c r="A30" s="42">
        <v>26</v>
      </c>
      <c r="B30" s="42" t="s">
        <v>32</v>
      </c>
      <c r="C30" s="43">
        <v>98</v>
      </c>
      <c r="D30" s="45">
        <v>1.8264</v>
      </c>
      <c r="E30" s="43">
        <v>0</v>
      </c>
      <c r="F30" s="45">
        <v>0</v>
      </c>
      <c r="G30" s="43">
        <v>0</v>
      </c>
      <c r="H30" s="45">
        <v>0</v>
      </c>
      <c r="I30" s="43">
        <v>0</v>
      </c>
      <c r="J30" s="45">
        <v>0</v>
      </c>
      <c r="K30" s="43">
        <v>0</v>
      </c>
      <c r="L30" s="45">
        <v>0</v>
      </c>
      <c r="M30" s="43">
        <f t="shared" si="0"/>
        <v>98</v>
      </c>
      <c r="N30" s="45">
        <f t="shared" si="0"/>
        <v>1.8264</v>
      </c>
      <c r="O30" s="43">
        <v>18</v>
      </c>
      <c r="P30" s="45">
        <v>5.9631999999999996</v>
      </c>
      <c r="Q30" s="43">
        <v>4</v>
      </c>
      <c r="R30" s="45">
        <v>2.2523</v>
      </c>
      <c r="S30" s="43">
        <v>0</v>
      </c>
      <c r="T30" s="45">
        <v>0</v>
      </c>
      <c r="U30" s="43">
        <v>0</v>
      </c>
      <c r="V30" s="45">
        <v>0</v>
      </c>
      <c r="W30" s="43">
        <v>0</v>
      </c>
      <c r="X30" s="45">
        <v>0</v>
      </c>
      <c r="Y30" s="43">
        <f t="shared" si="1"/>
        <v>22</v>
      </c>
      <c r="Z30" s="45">
        <f t="shared" si="1"/>
        <v>8.2154999999999987</v>
      </c>
      <c r="AA30" s="43">
        <v>0</v>
      </c>
      <c r="AB30" s="45">
        <v>0</v>
      </c>
      <c r="AC30" s="43">
        <v>5</v>
      </c>
      <c r="AD30" s="45">
        <v>0.10100000000000001</v>
      </c>
      <c r="AE30" s="43">
        <v>2</v>
      </c>
      <c r="AF30" s="45">
        <v>1.41E-2</v>
      </c>
      <c r="AG30" s="43">
        <v>0</v>
      </c>
      <c r="AH30" s="45">
        <v>0</v>
      </c>
      <c r="AI30" s="43">
        <v>0</v>
      </c>
      <c r="AJ30" s="45">
        <v>0</v>
      </c>
      <c r="AK30" s="43">
        <v>5</v>
      </c>
      <c r="AL30" s="45">
        <v>1.47E-2</v>
      </c>
      <c r="AM30" s="43">
        <f t="shared" si="2"/>
        <v>132</v>
      </c>
      <c r="AN30" s="45">
        <f t="shared" si="2"/>
        <v>10.171699999999998</v>
      </c>
      <c r="AO30" s="43">
        <v>97</v>
      </c>
      <c r="AP30" s="45">
        <v>1.5906</v>
      </c>
    </row>
    <row r="31" spans="1:42" ht="17.25" x14ac:dyDescent="0.3">
      <c r="A31" s="42">
        <v>27</v>
      </c>
      <c r="B31" s="42" t="s">
        <v>22</v>
      </c>
      <c r="C31" s="43">
        <v>2883</v>
      </c>
      <c r="D31" s="45">
        <v>82.595699999999994</v>
      </c>
      <c r="E31" s="43">
        <v>50</v>
      </c>
      <c r="F31" s="45">
        <v>0.93269999999999997</v>
      </c>
      <c r="G31" s="43">
        <v>0</v>
      </c>
      <c r="H31" s="45">
        <v>0</v>
      </c>
      <c r="I31" s="43">
        <v>1</v>
      </c>
      <c r="J31" s="45">
        <v>0.66</v>
      </c>
      <c r="K31" s="43">
        <v>0</v>
      </c>
      <c r="L31" s="45">
        <v>0</v>
      </c>
      <c r="M31" s="43">
        <f t="shared" si="0"/>
        <v>2934</v>
      </c>
      <c r="N31" s="45">
        <f t="shared" si="0"/>
        <v>84.188399999999987</v>
      </c>
      <c r="O31" s="43">
        <v>13</v>
      </c>
      <c r="P31" s="45">
        <v>2.8660999999999999</v>
      </c>
      <c r="Q31" s="43">
        <v>19</v>
      </c>
      <c r="R31" s="45">
        <v>57.968400000000003</v>
      </c>
      <c r="S31" s="43">
        <v>3</v>
      </c>
      <c r="T31" s="45">
        <v>0</v>
      </c>
      <c r="U31" s="43">
        <v>0</v>
      </c>
      <c r="V31" s="45">
        <v>0</v>
      </c>
      <c r="W31" s="43">
        <v>0</v>
      </c>
      <c r="X31" s="45">
        <v>0</v>
      </c>
      <c r="Y31" s="43">
        <f t="shared" si="1"/>
        <v>35</v>
      </c>
      <c r="Z31" s="45">
        <f t="shared" si="1"/>
        <v>60.834500000000006</v>
      </c>
      <c r="AA31" s="43">
        <v>4</v>
      </c>
      <c r="AB31" s="45">
        <v>0.58299999999999996</v>
      </c>
      <c r="AC31" s="43">
        <v>1</v>
      </c>
      <c r="AD31" s="45">
        <v>1.0699999999999999E-2</v>
      </c>
      <c r="AE31" s="43">
        <v>1</v>
      </c>
      <c r="AF31" s="45">
        <v>0.1198</v>
      </c>
      <c r="AG31" s="43">
        <v>0</v>
      </c>
      <c r="AH31" s="45">
        <v>0</v>
      </c>
      <c r="AI31" s="43">
        <v>0</v>
      </c>
      <c r="AJ31" s="45">
        <v>0</v>
      </c>
      <c r="AK31" s="43">
        <v>0</v>
      </c>
      <c r="AL31" s="45">
        <v>0</v>
      </c>
      <c r="AM31" s="43">
        <f t="shared" si="2"/>
        <v>2975</v>
      </c>
      <c r="AN31" s="45">
        <f t="shared" si="2"/>
        <v>145.7364</v>
      </c>
      <c r="AO31" s="43">
        <v>2683</v>
      </c>
      <c r="AP31" s="45">
        <v>57.057600000000001</v>
      </c>
    </row>
    <row r="32" spans="1:42" ht="17.25" x14ac:dyDescent="0.3">
      <c r="A32" s="42">
        <v>28</v>
      </c>
      <c r="B32" s="42" t="s">
        <v>23</v>
      </c>
      <c r="C32" s="43">
        <v>0</v>
      </c>
      <c r="D32" s="45">
        <v>0</v>
      </c>
      <c r="E32" s="43">
        <v>0</v>
      </c>
      <c r="F32" s="45">
        <v>0</v>
      </c>
      <c r="G32" s="43">
        <v>0</v>
      </c>
      <c r="H32" s="45">
        <v>0</v>
      </c>
      <c r="I32" s="43">
        <v>0</v>
      </c>
      <c r="J32" s="45">
        <v>0</v>
      </c>
      <c r="K32" s="43">
        <v>1</v>
      </c>
      <c r="L32" s="45">
        <v>0.43480000000000002</v>
      </c>
      <c r="M32" s="43">
        <f t="shared" si="0"/>
        <v>1</v>
      </c>
      <c r="N32" s="45">
        <f t="shared" si="0"/>
        <v>0.43480000000000002</v>
      </c>
      <c r="O32" s="43">
        <v>12</v>
      </c>
      <c r="P32" s="45">
        <v>34.069099999999999</v>
      </c>
      <c r="Q32" s="43">
        <v>17</v>
      </c>
      <c r="R32" s="45">
        <v>10.3683</v>
      </c>
      <c r="S32" s="43">
        <v>6</v>
      </c>
      <c r="T32" s="45">
        <v>5.4010999999999996</v>
      </c>
      <c r="U32" s="43">
        <v>0</v>
      </c>
      <c r="V32" s="45">
        <v>0</v>
      </c>
      <c r="W32" s="43">
        <v>0</v>
      </c>
      <c r="X32" s="45">
        <v>0</v>
      </c>
      <c r="Y32" s="43">
        <f t="shared" si="1"/>
        <v>35</v>
      </c>
      <c r="Z32" s="45">
        <f t="shared" si="1"/>
        <v>49.838499999999996</v>
      </c>
      <c r="AA32" s="43">
        <v>2</v>
      </c>
      <c r="AB32" s="45">
        <v>0.33329999999999999</v>
      </c>
      <c r="AC32" s="43">
        <v>0</v>
      </c>
      <c r="AD32" s="45">
        <v>0</v>
      </c>
      <c r="AE32" s="43">
        <v>0</v>
      </c>
      <c r="AF32" s="45">
        <v>0</v>
      </c>
      <c r="AG32" s="43">
        <v>0</v>
      </c>
      <c r="AH32" s="45">
        <v>0</v>
      </c>
      <c r="AI32" s="43">
        <v>0</v>
      </c>
      <c r="AJ32" s="45">
        <v>0</v>
      </c>
      <c r="AK32" s="43">
        <v>0</v>
      </c>
      <c r="AL32" s="45">
        <v>0</v>
      </c>
      <c r="AM32" s="43">
        <f t="shared" si="2"/>
        <v>38</v>
      </c>
      <c r="AN32" s="45">
        <f t="shared" si="2"/>
        <v>50.6066</v>
      </c>
      <c r="AO32" s="43">
        <v>0</v>
      </c>
      <c r="AP32" s="45">
        <v>0</v>
      </c>
    </row>
    <row r="33" spans="1:42" ht="17.25" x14ac:dyDescent="0.3">
      <c r="A33" s="42">
        <v>29</v>
      </c>
      <c r="B33" s="42" t="s">
        <v>46</v>
      </c>
      <c r="C33" s="43">
        <v>78</v>
      </c>
      <c r="D33" s="45">
        <v>0.41220000000000001</v>
      </c>
      <c r="E33" s="43">
        <v>41</v>
      </c>
      <c r="F33" s="45">
        <v>0.13370000000000001</v>
      </c>
      <c r="G33" s="43">
        <v>2</v>
      </c>
      <c r="H33" s="45">
        <v>1.5800000000000002E-2</v>
      </c>
      <c r="I33" s="43">
        <v>0</v>
      </c>
      <c r="J33" s="45">
        <v>0</v>
      </c>
      <c r="K33" s="43">
        <v>0</v>
      </c>
      <c r="L33" s="45">
        <v>0</v>
      </c>
      <c r="M33" s="43">
        <f t="shared" si="0"/>
        <v>119</v>
      </c>
      <c r="N33" s="45">
        <f t="shared" si="0"/>
        <v>0.54590000000000005</v>
      </c>
      <c r="O33" s="43">
        <v>0</v>
      </c>
      <c r="P33" s="45">
        <v>0</v>
      </c>
      <c r="Q33" s="43">
        <v>0</v>
      </c>
      <c r="R33" s="45">
        <v>0</v>
      </c>
      <c r="S33" s="43">
        <v>0</v>
      </c>
      <c r="T33" s="45">
        <v>0</v>
      </c>
      <c r="U33" s="43">
        <v>0</v>
      </c>
      <c r="V33" s="45">
        <v>0</v>
      </c>
      <c r="W33" s="43">
        <v>0</v>
      </c>
      <c r="X33" s="45">
        <v>0</v>
      </c>
      <c r="Y33" s="43">
        <f t="shared" si="1"/>
        <v>0</v>
      </c>
      <c r="Z33" s="45">
        <f t="shared" si="1"/>
        <v>0</v>
      </c>
      <c r="AA33" s="43">
        <v>0</v>
      </c>
      <c r="AB33" s="45">
        <v>0</v>
      </c>
      <c r="AC33" s="43">
        <v>0</v>
      </c>
      <c r="AD33" s="45">
        <v>0</v>
      </c>
      <c r="AE33" s="43">
        <v>0</v>
      </c>
      <c r="AF33" s="45">
        <v>0</v>
      </c>
      <c r="AG33" s="43">
        <v>0</v>
      </c>
      <c r="AH33" s="45">
        <v>0</v>
      </c>
      <c r="AI33" s="43">
        <v>0</v>
      </c>
      <c r="AJ33" s="45">
        <v>0</v>
      </c>
      <c r="AK33" s="43">
        <v>99</v>
      </c>
      <c r="AL33" s="45">
        <v>0.94910000000000005</v>
      </c>
      <c r="AM33" s="43">
        <f t="shared" si="2"/>
        <v>218</v>
      </c>
      <c r="AN33" s="45">
        <f t="shared" si="2"/>
        <v>1.4950000000000001</v>
      </c>
      <c r="AO33" s="43">
        <v>0</v>
      </c>
      <c r="AP33" s="45">
        <v>0</v>
      </c>
    </row>
    <row r="34" spans="1:42" ht="17.25" x14ac:dyDescent="0.3">
      <c r="A34" s="42">
        <v>30</v>
      </c>
      <c r="B34" s="42" t="s">
        <v>36</v>
      </c>
      <c r="C34" s="43">
        <v>35880</v>
      </c>
      <c r="D34" s="45">
        <v>567.04840000000002</v>
      </c>
      <c r="E34" s="43">
        <v>14</v>
      </c>
      <c r="F34" s="45">
        <v>0.39200000000000002</v>
      </c>
      <c r="G34" s="43">
        <v>193</v>
      </c>
      <c r="H34" s="45">
        <v>3.0009999999999999</v>
      </c>
      <c r="I34" s="43">
        <v>0</v>
      </c>
      <c r="J34" s="45">
        <v>0</v>
      </c>
      <c r="K34" s="43">
        <v>0</v>
      </c>
      <c r="L34" s="45">
        <v>0</v>
      </c>
      <c r="M34" s="43">
        <f t="shared" si="0"/>
        <v>35894</v>
      </c>
      <c r="N34" s="45">
        <f t="shared" si="0"/>
        <v>567.44040000000007</v>
      </c>
      <c r="O34" s="43">
        <v>5495</v>
      </c>
      <c r="P34" s="45">
        <v>57.264000000000003</v>
      </c>
      <c r="Q34" s="43">
        <v>0</v>
      </c>
      <c r="R34" s="45">
        <v>0</v>
      </c>
      <c r="S34" s="43">
        <v>0</v>
      </c>
      <c r="T34" s="45">
        <v>0</v>
      </c>
      <c r="U34" s="43">
        <v>0</v>
      </c>
      <c r="V34" s="45">
        <v>0</v>
      </c>
      <c r="W34" s="43">
        <v>0</v>
      </c>
      <c r="X34" s="45">
        <v>0</v>
      </c>
      <c r="Y34" s="43">
        <f t="shared" si="1"/>
        <v>5495</v>
      </c>
      <c r="Z34" s="45">
        <f t="shared" si="1"/>
        <v>57.264000000000003</v>
      </c>
      <c r="AA34" s="43">
        <v>0</v>
      </c>
      <c r="AB34" s="45">
        <v>0</v>
      </c>
      <c r="AC34" s="43">
        <v>0</v>
      </c>
      <c r="AD34" s="45">
        <v>0</v>
      </c>
      <c r="AE34" s="43">
        <v>51</v>
      </c>
      <c r="AF34" s="45">
        <v>3.9702000000000002</v>
      </c>
      <c r="AG34" s="43">
        <v>0</v>
      </c>
      <c r="AH34" s="45">
        <v>0</v>
      </c>
      <c r="AI34" s="43">
        <v>1</v>
      </c>
      <c r="AJ34" s="45">
        <v>2.1100000000000001E-2</v>
      </c>
      <c r="AK34" s="43">
        <v>0</v>
      </c>
      <c r="AL34" s="45">
        <v>0</v>
      </c>
      <c r="AM34" s="43">
        <f t="shared" si="2"/>
        <v>41441</v>
      </c>
      <c r="AN34" s="45">
        <f t="shared" si="2"/>
        <v>628.6957000000001</v>
      </c>
      <c r="AO34" s="43">
        <v>33767</v>
      </c>
      <c r="AP34" s="45">
        <v>504.2747</v>
      </c>
    </row>
    <row r="35" spans="1:42" ht="17.25" x14ac:dyDescent="0.3">
      <c r="A35" s="42">
        <v>31</v>
      </c>
      <c r="B35" s="42" t="s">
        <v>13</v>
      </c>
      <c r="C35" s="43">
        <v>0</v>
      </c>
      <c r="D35" s="45">
        <v>0</v>
      </c>
      <c r="E35" s="43">
        <v>35</v>
      </c>
      <c r="F35" s="45">
        <v>1.2125999999999999</v>
      </c>
      <c r="G35" s="43">
        <v>0</v>
      </c>
      <c r="H35" s="45">
        <v>0</v>
      </c>
      <c r="I35" s="43">
        <v>0</v>
      </c>
      <c r="J35" s="45">
        <v>0</v>
      </c>
      <c r="K35" s="43">
        <v>0</v>
      </c>
      <c r="L35" s="45">
        <v>0</v>
      </c>
      <c r="M35" s="43">
        <f t="shared" si="0"/>
        <v>35</v>
      </c>
      <c r="N35" s="45">
        <f t="shared" si="0"/>
        <v>1.2125999999999999</v>
      </c>
      <c r="O35" s="43">
        <v>14</v>
      </c>
      <c r="P35" s="45">
        <v>1.3613999999999999</v>
      </c>
      <c r="Q35" s="43">
        <v>6</v>
      </c>
      <c r="R35" s="45">
        <v>3.7549000000000001</v>
      </c>
      <c r="S35" s="43">
        <v>0</v>
      </c>
      <c r="T35" s="45">
        <v>0</v>
      </c>
      <c r="U35" s="43">
        <v>0</v>
      </c>
      <c r="V35" s="45">
        <v>0</v>
      </c>
      <c r="W35" s="43">
        <v>0</v>
      </c>
      <c r="X35" s="45">
        <v>0</v>
      </c>
      <c r="Y35" s="43">
        <f t="shared" si="1"/>
        <v>20</v>
      </c>
      <c r="Z35" s="45">
        <f t="shared" si="1"/>
        <v>5.1162999999999998</v>
      </c>
      <c r="AA35" s="43">
        <v>0</v>
      </c>
      <c r="AB35" s="45">
        <v>0</v>
      </c>
      <c r="AC35" s="43">
        <v>0</v>
      </c>
      <c r="AD35" s="45">
        <v>0</v>
      </c>
      <c r="AE35" s="43">
        <v>0</v>
      </c>
      <c r="AF35" s="45">
        <v>0</v>
      </c>
      <c r="AG35" s="43">
        <v>0</v>
      </c>
      <c r="AH35" s="45">
        <v>0</v>
      </c>
      <c r="AI35" s="43">
        <v>0</v>
      </c>
      <c r="AJ35" s="45">
        <v>0</v>
      </c>
      <c r="AK35" s="43">
        <v>0</v>
      </c>
      <c r="AL35" s="45">
        <v>0</v>
      </c>
      <c r="AM35" s="43">
        <f t="shared" si="2"/>
        <v>55</v>
      </c>
      <c r="AN35" s="45">
        <f t="shared" si="2"/>
        <v>6.3289</v>
      </c>
      <c r="AO35" s="43">
        <v>57</v>
      </c>
      <c r="AP35" s="45">
        <v>2.1859000000000002</v>
      </c>
    </row>
    <row r="36" spans="1:42" ht="17.25" x14ac:dyDescent="0.3">
      <c r="A36" s="42">
        <v>32</v>
      </c>
      <c r="B36" s="42" t="s">
        <v>9</v>
      </c>
      <c r="C36" s="43">
        <v>4001</v>
      </c>
      <c r="D36" s="45">
        <v>79.9345</v>
      </c>
      <c r="E36" s="43">
        <v>57</v>
      </c>
      <c r="F36" s="45">
        <v>0.8004</v>
      </c>
      <c r="G36" s="43">
        <v>54</v>
      </c>
      <c r="H36" s="45">
        <v>0.78280000000000005</v>
      </c>
      <c r="I36" s="43">
        <v>8</v>
      </c>
      <c r="J36" s="45">
        <v>0.43769999999999998</v>
      </c>
      <c r="K36" s="43">
        <v>11</v>
      </c>
      <c r="L36" s="45">
        <v>0.439</v>
      </c>
      <c r="M36" s="43">
        <f t="shared" si="0"/>
        <v>4077</v>
      </c>
      <c r="N36" s="45">
        <f t="shared" si="0"/>
        <v>81.611599999999996</v>
      </c>
      <c r="O36" s="43">
        <v>134</v>
      </c>
      <c r="P36" s="45">
        <v>21.290500000000002</v>
      </c>
      <c r="Q36" s="43">
        <v>14</v>
      </c>
      <c r="R36" s="45">
        <v>10.246499999999999</v>
      </c>
      <c r="S36" s="43">
        <v>3</v>
      </c>
      <c r="T36" s="45">
        <v>2.8416999999999999</v>
      </c>
      <c r="U36" s="43">
        <v>0</v>
      </c>
      <c r="V36" s="45">
        <v>0</v>
      </c>
      <c r="W36" s="43">
        <v>0</v>
      </c>
      <c r="X36" s="45">
        <v>0</v>
      </c>
      <c r="Y36" s="43">
        <f t="shared" si="1"/>
        <v>151</v>
      </c>
      <c r="Z36" s="45">
        <f t="shared" si="1"/>
        <v>34.378700000000002</v>
      </c>
      <c r="AA36" s="43">
        <v>6</v>
      </c>
      <c r="AB36" s="45">
        <v>0.94810000000000005</v>
      </c>
      <c r="AC36" s="43">
        <v>27</v>
      </c>
      <c r="AD36" s="45">
        <v>1.0620000000000001</v>
      </c>
      <c r="AE36" s="43">
        <v>11</v>
      </c>
      <c r="AF36" s="45">
        <v>1.6445000000000001</v>
      </c>
      <c r="AG36" s="43">
        <v>0</v>
      </c>
      <c r="AH36" s="45">
        <v>0</v>
      </c>
      <c r="AI36" s="43">
        <v>10</v>
      </c>
      <c r="AJ36" s="45">
        <v>0.1772</v>
      </c>
      <c r="AK36" s="43">
        <v>5</v>
      </c>
      <c r="AL36" s="45">
        <v>2.9600000000000001E-2</v>
      </c>
      <c r="AM36" s="43">
        <f t="shared" si="2"/>
        <v>4287</v>
      </c>
      <c r="AN36" s="45">
        <f t="shared" si="2"/>
        <v>119.85169999999998</v>
      </c>
      <c r="AO36" s="43">
        <v>4874</v>
      </c>
      <c r="AP36" s="45">
        <v>97.184700000000007</v>
      </c>
    </row>
    <row r="37" spans="1:42" ht="17.25" x14ac:dyDescent="0.3">
      <c r="A37" s="42">
        <v>33</v>
      </c>
      <c r="B37" s="42" t="s">
        <v>25</v>
      </c>
      <c r="C37" s="43">
        <v>0</v>
      </c>
      <c r="D37" s="45">
        <v>0</v>
      </c>
      <c r="E37" s="43">
        <v>7</v>
      </c>
      <c r="F37" s="45">
        <v>4.0500000000000001E-2</v>
      </c>
      <c r="G37" s="43">
        <v>0</v>
      </c>
      <c r="H37" s="45">
        <v>0</v>
      </c>
      <c r="I37" s="43">
        <v>0</v>
      </c>
      <c r="J37" s="45">
        <v>0</v>
      </c>
      <c r="K37" s="43">
        <v>0</v>
      </c>
      <c r="L37" s="45">
        <v>0</v>
      </c>
      <c r="M37" s="43">
        <f t="shared" si="0"/>
        <v>7</v>
      </c>
      <c r="N37" s="45">
        <f t="shared" si="0"/>
        <v>4.0500000000000001E-2</v>
      </c>
      <c r="O37" s="43">
        <v>4</v>
      </c>
      <c r="P37" s="45">
        <v>0.83350000000000002</v>
      </c>
      <c r="Q37" s="43">
        <v>0</v>
      </c>
      <c r="R37" s="45">
        <v>0</v>
      </c>
      <c r="S37" s="43">
        <v>0</v>
      </c>
      <c r="T37" s="45">
        <v>0</v>
      </c>
      <c r="U37" s="43">
        <v>0</v>
      </c>
      <c r="V37" s="45">
        <v>0</v>
      </c>
      <c r="W37" s="43">
        <v>0</v>
      </c>
      <c r="X37" s="45">
        <v>0</v>
      </c>
      <c r="Y37" s="43">
        <f t="shared" si="1"/>
        <v>4</v>
      </c>
      <c r="Z37" s="45">
        <f t="shared" si="1"/>
        <v>0.83350000000000002</v>
      </c>
      <c r="AA37" s="43">
        <v>0</v>
      </c>
      <c r="AB37" s="45">
        <v>0</v>
      </c>
      <c r="AC37" s="43">
        <v>0</v>
      </c>
      <c r="AD37" s="45">
        <v>0</v>
      </c>
      <c r="AE37" s="43">
        <v>0</v>
      </c>
      <c r="AF37" s="45">
        <v>0</v>
      </c>
      <c r="AG37" s="43">
        <v>0</v>
      </c>
      <c r="AH37" s="45">
        <v>0</v>
      </c>
      <c r="AI37" s="43">
        <v>0</v>
      </c>
      <c r="AJ37" s="45">
        <v>0</v>
      </c>
      <c r="AK37" s="43">
        <v>0</v>
      </c>
      <c r="AL37" s="45">
        <v>0</v>
      </c>
      <c r="AM37" s="43">
        <f t="shared" si="2"/>
        <v>11</v>
      </c>
      <c r="AN37" s="45">
        <f t="shared" si="2"/>
        <v>0.874</v>
      </c>
      <c r="AO37" s="43">
        <v>9</v>
      </c>
      <c r="AP37" s="45">
        <v>4.9500000000000002E-2</v>
      </c>
    </row>
    <row r="38" spans="1:42" ht="17.25" x14ac:dyDescent="0.3">
      <c r="A38" s="42">
        <v>34</v>
      </c>
      <c r="B38" s="42" t="s">
        <v>50</v>
      </c>
      <c r="C38" s="43">
        <v>0</v>
      </c>
      <c r="D38" s="45">
        <v>0</v>
      </c>
      <c r="E38" s="43">
        <v>0</v>
      </c>
      <c r="F38" s="45">
        <v>0</v>
      </c>
      <c r="G38" s="43">
        <v>0</v>
      </c>
      <c r="H38" s="45">
        <v>0</v>
      </c>
      <c r="I38" s="43">
        <v>0</v>
      </c>
      <c r="J38" s="45">
        <v>0</v>
      </c>
      <c r="K38" s="43">
        <v>0</v>
      </c>
      <c r="L38" s="45">
        <v>0</v>
      </c>
      <c r="M38" s="43">
        <f t="shared" si="0"/>
        <v>0</v>
      </c>
      <c r="N38" s="45">
        <f t="shared" si="0"/>
        <v>0</v>
      </c>
      <c r="O38" s="43">
        <v>0</v>
      </c>
      <c r="P38" s="45">
        <v>0</v>
      </c>
      <c r="Q38" s="43">
        <v>0</v>
      </c>
      <c r="R38" s="45">
        <v>0</v>
      </c>
      <c r="S38" s="43">
        <v>0</v>
      </c>
      <c r="T38" s="45">
        <v>0</v>
      </c>
      <c r="U38" s="43">
        <v>0</v>
      </c>
      <c r="V38" s="45">
        <v>0</v>
      </c>
      <c r="W38" s="43">
        <v>121</v>
      </c>
      <c r="X38" s="45">
        <v>63.247199999999999</v>
      </c>
      <c r="Y38" s="43">
        <f t="shared" si="1"/>
        <v>121</v>
      </c>
      <c r="Z38" s="45">
        <f t="shared" si="1"/>
        <v>63.247199999999999</v>
      </c>
      <c r="AA38" s="43">
        <v>0</v>
      </c>
      <c r="AB38" s="45">
        <v>0</v>
      </c>
      <c r="AC38" s="43">
        <v>0</v>
      </c>
      <c r="AD38" s="45">
        <v>0</v>
      </c>
      <c r="AE38" s="43">
        <v>0</v>
      </c>
      <c r="AF38" s="45">
        <v>0</v>
      </c>
      <c r="AG38" s="43">
        <v>0</v>
      </c>
      <c r="AH38" s="45">
        <v>0</v>
      </c>
      <c r="AI38" s="43">
        <v>0</v>
      </c>
      <c r="AJ38" s="45">
        <v>0</v>
      </c>
      <c r="AK38" s="43">
        <v>0</v>
      </c>
      <c r="AL38" s="45">
        <v>0</v>
      </c>
      <c r="AM38" s="43">
        <f t="shared" si="2"/>
        <v>121</v>
      </c>
      <c r="AN38" s="45">
        <f t="shared" si="2"/>
        <v>63.247199999999999</v>
      </c>
      <c r="AO38" s="43">
        <v>0</v>
      </c>
      <c r="AP38" s="45">
        <v>0</v>
      </c>
    </row>
    <row r="39" spans="1:42" ht="17.25" x14ac:dyDescent="0.3">
      <c r="A39" s="42">
        <v>35</v>
      </c>
      <c r="B39" s="42" t="s">
        <v>26</v>
      </c>
      <c r="C39" s="43">
        <v>2803</v>
      </c>
      <c r="D39" s="45">
        <v>70.937700000000007</v>
      </c>
      <c r="E39" s="43">
        <v>1</v>
      </c>
      <c r="F39" s="45">
        <v>0.54</v>
      </c>
      <c r="G39" s="43">
        <v>2803</v>
      </c>
      <c r="H39" s="45">
        <v>70.937700000000007</v>
      </c>
      <c r="I39" s="43">
        <v>2</v>
      </c>
      <c r="J39" s="45">
        <v>0.45</v>
      </c>
      <c r="K39" s="43">
        <v>3</v>
      </c>
      <c r="L39" s="45">
        <v>6.9305000000000003</v>
      </c>
      <c r="M39" s="43">
        <f t="shared" si="0"/>
        <v>2809</v>
      </c>
      <c r="N39" s="45">
        <f t="shared" si="0"/>
        <v>78.858200000000011</v>
      </c>
      <c r="O39" s="43">
        <v>66</v>
      </c>
      <c r="P39" s="45">
        <v>22.052299999999999</v>
      </c>
      <c r="Q39" s="43">
        <v>17</v>
      </c>
      <c r="R39" s="45">
        <v>51.975700000000003</v>
      </c>
      <c r="S39" s="43">
        <v>4</v>
      </c>
      <c r="T39" s="45">
        <v>26.081199999999999</v>
      </c>
      <c r="U39" s="43">
        <v>0</v>
      </c>
      <c r="V39" s="45">
        <v>0</v>
      </c>
      <c r="W39" s="43">
        <v>0</v>
      </c>
      <c r="X39" s="45">
        <v>0</v>
      </c>
      <c r="Y39" s="43">
        <f t="shared" si="1"/>
        <v>87</v>
      </c>
      <c r="Z39" s="45">
        <f t="shared" si="1"/>
        <v>100.1092</v>
      </c>
      <c r="AA39" s="43">
        <v>3</v>
      </c>
      <c r="AB39" s="45">
        <v>0.37669999999999998</v>
      </c>
      <c r="AC39" s="43">
        <v>0</v>
      </c>
      <c r="AD39" s="45">
        <v>0</v>
      </c>
      <c r="AE39" s="43">
        <v>4</v>
      </c>
      <c r="AF39" s="45">
        <v>1.212</v>
      </c>
      <c r="AG39" s="43">
        <v>0</v>
      </c>
      <c r="AH39" s="45">
        <v>0</v>
      </c>
      <c r="AI39" s="43">
        <v>0</v>
      </c>
      <c r="AJ39" s="45">
        <v>0</v>
      </c>
      <c r="AK39" s="43">
        <v>1</v>
      </c>
      <c r="AL39" s="45">
        <v>0.32100000000000001</v>
      </c>
      <c r="AM39" s="43">
        <f t="shared" si="2"/>
        <v>2904</v>
      </c>
      <c r="AN39" s="45">
        <f t="shared" si="2"/>
        <v>180.87709999999998</v>
      </c>
      <c r="AO39" s="43">
        <v>0</v>
      </c>
      <c r="AP39" s="45">
        <v>0</v>
      </c>
    </row>
    <row r="40" spans="1:42" ht="17.25" x14ac:dyDescent="0.3">
      <c r="A40" s="42">
        <v>36</v>
      </c>
      <c r="B40" s="42" t="s">
        <v>12</v>
      </c>
      <c r="C40" s="43">
        <v>6161</v>
      </c>
      <c r="D40" s="45">
        <v>143.0275</v>
      </c>
      <c r="E40" s="43">
        <v>711</v>
      </c>
      <c r="F40" s="45">
        <v>21.837800000000001</v>
      </c>
      <c r="G40" s="43">
        <v>5</v>
      </c>
      <c r="H40" s="45">
        <v>0.1033</v>
      </c>
      <c r="I40" s="43">
        <v>0</v>
      </c>
      <c r="J40" s="45">
        <v>0</v>
      </c>
      <c r="K40" s="43">
        <v>10</v>
      </c>
      <c r="L40" s="45">
        <v>27.797499999999999</v>
      </c>
      <c r="M40" s="43">
        <f t="shared" si="0"/>
        <v>6882</v>
      </c>
      <c r="N40" s="45">
        <f t="shared" si="0"/>
        <v>192.6628</v>
      </c>
      <c r="O40" s="43">
        <v>843</v>
      </c>
      <c r="P40" s="45">
        <v>120.1241</v>
      </c>
      <c r="Q40" s="43">
        <v>108</v>
      </c>
      <c r="R40" s="45">
        <v>106.1713</v>
      </c>
      <c r="S40" s="43">
        <v>15</v>
      </c>
      <c r="T40" s="45">
        <v>67.825000000000003</v>
      </c>
      <c r="U40" s="43">
        <v>0</v>
      </c>
      <c r="V40" s="45">
        <v>0</v>
      </c>
      <c r="W40" s="43">
        <v>0</v>
      </c>
      <c r="X40" s="45">
        <v>0</v>
      </c>
      <c r="Y40" s="43">
        <f t="shared" si="1"/>
        <v>966</v>
      </c>
      <c r="Z40" s="45">
        <f t="shared" si="1"/>
        <v>294.12040000000002</v>
      </c>
      <c r="AA40" s="43">
        <v>11</v>
      </c>
      <c r="AB40" s="45">
        <v>1.3320000000000001</v>
      </c>
      <c r="AC40" s="43">
        <v>438</v>
      </c>
      <c r="AD40" s="45">
        <v>7.9882</v>
      </c>
      <c r="AE40" s="43">
        <v>113</v>
      </c>
      <c r="AF40" s="45">
        <v>7.6424000000000003</v>
      </c>
      <c r="AG40" s="43">
        <v>0</v>
      </c>
      <c r="AH40" s="45">
        <v>0</v>
      </c>
      <c r="AI40" s="43">
        <v>194</v>
      </c>
      <c r="AJ40" s="45">
        <v>3.5213000000000001</v>
      </c>
      <c r="AK40" s="43">
        <v>0</v>
      </c>
      <c r="AL40" s="45">
        <v>0</v>
      </c>
      <c r="AM40" s="43">
        <f t="shared" si="2"/>
        <v>8604</v>
      </c>
      <c r="AN40" s="45">
        <f t="shared" si="2"/>
        <v>507.26710000000003</v>
      </c>
      <c r="AO40" s="43">
        <v>4265</v>
      </c>
      <c r="AP40" s="45">
        <v>80.120900000000006</v>
      </c>
    </row>
    <row r="41" spans="1:42" ht="17.25" x14ac:dyDescent="0.3">
      <c r="A41" s="42">
        <v>37</v>
      </c>
      <c r="B41" s="42" t="s">
        <v>41</v>
      </c>
      <c r="C41" s="43">
        <v>0</v>
      </c>
      <c r="D41" s="45">
        <v>0</v>
      </c>
      <c r="E41" s="43">
        <v>1868</v>
      </c>
      <c r="F41" s="45">
        <v>10.6615</v>
      </c>
      <c r="G41" s="43">
        <v>1867</v>
      </c>
      <c r="H41" s="45">
        <v>10.634499999999999</v>
      </c>
      <c r="I41" s="43">
        <v>0</v>
      </c>
      <c r="J41" s="45">
        <v>0</v>
      </c>
      <c r="K41" s="43">
        <v>11</v>
      </c>
      <c r="L41" s="45">
        <v>0.13150000000000001</v>
      </c>
      <c r="M41" s="43">
        <f t="shared" si="0"/>
        <v>1879</v>
      </c>
      <c r="N41" s="45">
        <f t="shared" si="0"/>
        <v>10.793000000000001</v>
      </c>
      <c r="O41" s="43">
        <v>3</v>
      </c>
      <c r="P41" s="45">
        <v>0.90090000000000003</v>
      </c>
      <c r="Q41" s="43">
        <v>0</v>
      </c>
      <c r="R41" s="45">
        <v>0</v>
      </c>
      <c r="S41" s="43">
        <v>0</v>
      </c>
      <c r="T41" s="45">
        <v>0</v>
      </c>
      <c r="U41" s="43">
        <v>0</v>
      </c>
      <c r="V41" s="45">
        <v>0</v>
      </c>
      <c r="W41" s="43">
        <v>0</v>
      </c>
      <c r="X41" s="45">
        <v>0</v>
      </c>
      <c r="Y41" s="43">
        <f t="shared" si="1"/>
        <v>3</v>
      </c>
      <c r="Z41" s="45">
        <f t="shared" si="1"/>
        <v>0.90090000000000003</v>
      </c>
      <c r="AA41" s="43">
        <v>0</v>
      </c>
      <c r="AB41" s="45">
        <v>0</v>
      </c>
      <c r="AC41" s="43">
        <v>0</v>
      </c>
      <c r="AD41" s="45">
        <v>0</v>
      </c>
      <c r="AE41" s="43">
        <v>10</v>
      </c>
      <c r="AF41" s="45">
        <v>2.2239</v>
      </c>
      <c r="AG41" s="43">
        <v>0</v>
      </c>
      <c r="AH41" s="45">
        <v>0</v>
      </c>
      <c r="AI41" s="43">
        <v>0</v>
      </c>
      <c r="AJ41" s="45">
        <v>0</v>
      </c>
      <c r="AK41" s="43">
        <v>22</v>
      </c>
      <c r="AL41" s="45">
        <v>0.28100000000000003</v>
      </c>
      <c r="AM41" s="43">
        <f t="shared" si="2"/>
        <v>1914</v>
      </c>
      <c r="AN41" s="45">
        <f t="shared" si="2"/>
        <v>14.198800000000002</v>
      </c>
      <c r="AO41" s="43">
        <v>2000</v>
      </c>
      <c r="AP41" s="45">
        <v>9.7858000000000001</v>
      </c>
    </row>
    <row r="42" spans="1:42" ht="17.25" x14ac:dyDescent="0.3">
      <c r="A42" s="42">
        <v>38</v>
      </c>
      <c r="B42" s="42" t="s">
        <v>27</v>
      </c>
      <c r="C42" s="43">
        <v>0</v>
      </c>
      <c r="D42" s="45">
        <v>0</v>
      </c>
      <c r="E42" s="43">
        <v>332</v>
      </c>
      <c r="F42" s="45">
        <v>2.4546000000000001</v>
      </c>
      <c r="G42" s="43">
        <v>332</v>
      </c>
      <c r="H42" s="45">
        <v>2.4546000000000001</v>
      </c>
      <c r="I42" s="43">
        <v>0</v>
      </c>
      <c r="J42" s="45">
        <v>0</v>
      </c>
      <c r="K42" s="43">
        <v>1</v>
      </c>
      <c r="L42" s="45">
        <v>5.0000000000000001E-4</v>
      </c>
      <c r="M42" s="43">
        <f t="shared" si="0"/>
        <v>333</v>
      </c>
      <c r="N42" s="45">
        <f t="shared" si="0"/>
        <v>2.4551000000000003</v>
      </c>
      <c r="O42" s="43">
        <v>113</v>
      </c>
      <c r="P42" s="45">
        <v>40.035200000000003</v>
      </c>
      <c r="Q42" s="43">
        <v>26</v>
      </c>
      <c r="R42" s="45">
        <v>20.5915</v>
      </c>
      <c r="S42" s="43">
        <v>5</v>
      </c>
      <c r="T42" s="45">
        <v>29.7941</v>
      </c>
      <c r="U42" s="43">
        <v>0</v>
      </c>
      <c r="V42" s="45">
        <v>0</v>
      </c>
      <c r="W42" s="43">
        <v>0</v>
      </c>
      <c r="X42" s="45">
        <v>0</v>
      </c>
      <c r="Y42" s="43">
        <f t="shared" si="1"/>
        <v>144</v>
      </c>
      <c r="Z42" s="45">
        <f t="shared" si="1"/>
        <v>90.4208</v>
      </c>
      <c r="AA42" s="43">
        <v>1</v>
      </c>
      <c r="AB42" s="45">
        <v>0.1653</v>
      </c>
      <c r="AC42" s="43">
        <v>4</v>
      </c>
      <c r="AD42" s="45">
        <v>9.0800000000000006E-2</v>
      </c>
      <c r="AE42" s="43">
        <v>1</v>
      </c>
      <c r="AF42" s="45">
        <v>0.21179999999999999</v>
      </c>
      <c r="AG42" s="43">
        <v>0</v>
      </c>
      <c r="AH42" s="45">
        <v>0</v>
      </c>
      <c r="AI42" s="43">
        <v>0</v>
      </c>
      <c r="AJ42" s="45">
        <v>0</v>
      </c>
      <c r="AK42" s="43">
        <v>0</v>
      </c>
      <c r="AL42" s="45">
        <v>0</v>
      </c>
      <c r="AM42" s="43">
        <f t="shared" si="2"/>
        <v>483</v>
      </c>
      <c r="AN42" s="45">
        <f t="shared" si="2"/>
        <v>93.343800000000002</v>
      </c>
      <c r="AO42" s="43">
        <v>351</v>
      </c>
      <c r="AP42" s="45">
        <v>2.5760999999999998</v>
      </c>
    </row>
    <row r="43" spans="1:42" ht="17.25" x14ac:dyDescent="0.3">
      <c r="A43" s="42">
        <v>39</v>
      </c>
      <c r="B43" s="42" t="s">
        <v>11</v>
      </c>
      <c r="C43" s="43">
        <v>5</v>
      </c>
      <c r="D43" s="45">
        <v>4.3099999999999999E-2</v>
      </c>
      <c r="E43" s="43">
        <v>601</v>
      </c>
      <c r="F43" s="45">
        <v>5.8467000000000002</v>
      </c>
      <c r="G43" s="43">
        <v>0</v>
      </c>
      <c r="H43" s="45">
        <v>0</v>
      </c>
      <c r="I43" s="43">
        <v>0</v>
      </c>
      <c r="J43" s="45">
        <v>0</v>
      </c>
      <c r="K43" s="43">
        <v>1</v>
      </c>
      <c r="L43" s="45">
        <v>0.22</v>
      </c>
      <c r="M43" s="43">
        <f t="shared" si="0"/>
        <v>607</v>
      </c>
      <c r="N43" s="45">
        <f t="shared" si="0"/>
        <v>6.1097999999999999</v>
      </c>
      <c r="O43" s="43">
        <v>1569</v>
      </c>
      <c r="P43" s="45">
        <v>70.962599999999995</v>
      </c>
      <c r="Q43" s="43">
        <v>39</v>
      </c>
      <c r="R43" s="45">
        <v>47.1389</v>
      </c>
      <c r="S43" s="43">
        <v>1</v>
      </c>
      <c r="T43" s="45">
        <v>3.8610000000000002</v>
      </c>
      <c r="U43" s="43">
        <v>0</v>
      </c>
      <c r="V43" s="45">
        <v>0</v>
      </c>
      <c r="W43" s="43">
        <v>0</v>
      </c>
      <c r="X43" s="45">
        <v>0</v>
      </c>
      <c r="Y43" s="43">
        <f t="shared" si="1"/>
        <v>1609</v>
      </c>
      <c r="Z43" s="45">
        <f t="shared" si="1"/>
        <v>121.96249999999999</v>
      </c>
      <c r="AA43" s="43">
        <v>7</v>
      </c>
      <c r="AB43" s="45">
        <v>1.1212</v>
      </c>
      <c r="AC43" s="43">
        <v>39</v>
      </c>
      <c r="AD43" s="45">
        <v>0.41420000000000001</v>
      </c>
      <c r="AE43" s="43">
        <v>33</v>
      </c>
      <c r="AF43" s="45">
        <v>3.3647</v>
      </c>
      <c r="AG43" s="43">
        <v>0</v>
      </c>
      <c r="AH43" s="45">
        <v>0</v>
      </c>
      <c r="AI43" s="43">
        <v>0</v>
      </c>
      <c r="AJ43" s="45">
        <v>0</v>
      </c>
      <c r="AK43" s="43">
        <v>7050</v>
      </c>
      <c r="AL43" s="45">
        <v>119.5707</v>
      </c>
      <c r="AM43" s="43">
        <f t="shared" si="2"/>
        <v>9345</v>
      </c>
      <c r="AN43" s="45">
        <f t="shared" si="2"/>
        <v>252.54309999999998</v>
      </c>
      <c r="AO43" s="43">
        <v>3241</v>
      </c>
      <c r="AP43" s="45">
        <v>40.462000000000003</v>
      </c>
    </row>
    <row r="44" spans="1:42" ht="17.25" x14ac:dyDescent="0.3">
      <c r="A44" s="42">
        <v>40</v>
      </c>
      <c r="B44" s="42" t="s">
        <v>42</v>
      </c>
      <c r="C44" s="43">
        <v>0</v>
      </c>
      <c r="D44" s="45">
        <v>0</v>
      </c>
      <c r="E44" s="43">
        <v>50</v>
      </c>
      <c r="F44" s="45">
        <v>0.67190000000000005</v>
      </c>
      <c r="G44" s="43">
        <v>13</v>
      </c>
      <c r="H44" s="45">
        <v>0.1575</v>
      </c>
      <c r="I44" s="43">
        <v>0</v>
      </c>
      <c r="J44" s="45">
        <v>0</v>
      </c>
      <c r="K44" s="43">
        <v>0</v>
      </c>
      <c r="L44" s="45">
        <v>0</v>
      </c>
      <c r="M44" s="43">
        <f t="shared" si="0"/>
        <v>50</v>
      </c>
      <c r="N44" s="45">
        <f t="shared" si="0"/>
        <v>0.67190000000000005</v>
      </c>
      <c r="O44" s="43">
        <v>3354</v>
      </c>
      <c r="P44" s="45">
        <v>20.3385</v>
      </c>
      <c r="Q44" s="43">
        <v>0</v>
      </c>
      <c r="R44" s="45">
        <v>0</v>
      </c>
      <c r="S44" s="43">
        <v>0</v>
      </c>
      <c r="T44" s="45">
        <v>0</v>
      </c>
      <c r="U44" s="43">
        <v>0</v>
      </c>
      <c r="V44" s="45">
        <v>0</v>
      </c>
      <c r="W44" s="43">
        <v>0</v>
      </c>
      <c r="X44" s="45">
        <v>0</v>
      </c>
      <c r="Y44" s="43">
        <f t="shared" si="1"/>
        <v>3354</v>
      </c>
      <c r="Z44" s="45">
        <f t="shared" si="1"/>
        <v>20.3385</v>
      </c>
      <c r="AA44" s="43">
        <v>0</v>
      </c>
      <c r="AB44" s="45">
        <v>0</v>
      </c>
      <c r="AC44" s="43">
        <v>0</v>
      </c>
      <c r="AD44" s="45">
        <v>0</v>
      </c>
      <c r="AE44" s="43">
        <v>991</v>
      </c>
      <c r="AF44" s="45">
        <v>14.475899999999999</v>
      </c>
      <c r="AG44" s="43">
        <v>0</v>
      </c>
      <c r="AH44" s="45">
        <v>0</v>
      </c>
      <c r="AI44" s="43">
        <v>0</v>
      </c>
      <c r="AJ44" s="45">
        <v>0</v>
      </c>
      <c r="AK44" s="43">
        <v>2178</v>
      </c>
      <c r="AL44" s="45">
        <v>14.6007</v>
      </c>
      <c r="AM44" s="43">
        <f t="shared" si="2"/>
        <v>6573</v>
      </c>
      <c r="AN44" s="45">
        <f t="shared" si="2"/>
        <v>50.087000000000003</v>
      </c>
      <c r="AO44" s="43">
        <v>2998</v>
      </c>
      <c r="AP44" s="45">
        <v>20.9406</v>
      </c>
    </row>
    <row r="45" spans="1:42" ht="17.25" x14ac:dyDescent="0.3">
      <c r="A45" s="42">
        <v>41</v>
      </c>
      <c r="B45" s="42" t="s">
        <v>10</v>
      </c>
      <c r="C45" s="43">
        <v>292</v>
      </c>
      <c r="D45" s="45">
        <v>4.2751999999999999</v>
      </c>
      <c r="E45" s="43">
        <v>3990</v>
      </c>
      <c r="F45" s="45">
        <v>89.874099999999999</v>
      </c>
      <c r="G45" s="43">
        <v>3763</v>
      </c>
      <c r="H45" s="45">
        <v>86.54</v>
      </c>
      <c r="I45" s="43">
        <v>258</v>
      </c>
      <c r="J45" s="45">
        <v>4.1772999999999998</v>
      </c>
      <c r="K45" s="43">
        <v>529</v>
      </c>
      <c r="L45" s="45">
        <v>13.584899999999999</v>
      </c>
      <c r="M45" s="43">
        <f t="shared" si="0"/>
        <v>5069</v>
      </c>
      <c r="N45" s="45">
        <f t="shared" si="0"/>
        <v>111.9115</v>
      </c>
      <c r="O45" s="43">
        <v>705</v>
      </c>
      <c r="P45" s="45">
        <v>105.89490000000001</v>
      </c>
      <c r="Q45" s="43">
        <v>28</v>
      </c>
      <c r="R45" s="45">
        <v>44.110100000000003</v>
      </c>
      <c r="S45" s="43">
        <v>9</v>
      </c>
      <c r="T45" s="45">
        <v>13.9253</v>
      </c>
      <c r="U45" s="43">
        <v>0</v>
      </c>
      <c r="V45" s="45">
        <v>0</v>
      </c>
      <c r="W45" s="43">
        <v>0</v>
      </c>
      <c r="X45" s="45">
        <v>0</v>
      </c>
      <c r="Y45" s="43">
        <f t="shared" si="1"/>
        <v>742</v>
      </c>
      <c r="Z45" s="45">
        <f t="shared" si="1"/>
        <v>163.93029999999999</v>
      </c>
      <c r="AA45" s="43">
        <v>5</v>
      </c>
      <c r="AB45" s="45">
        <v>0.61219999999999997</v>
      </c>
      <c r="AC45" s="43">
        <v>75</v>
      </c>
      <c r="AD45" s="45">
        <v>1.6420999999999999</v>
      </c>
      <c r="AE45" s="43">
        <v>8</v>
      </c>
      <c r="AF45" s="45">
        <v>0.61709999999999998</v>
      </c>
      <c r="AG45" s="43">
        <v>1</v>
      </c>
      <c r="AH45" s="45">
        <v>0.24199999999999999</v>
      </c>
      <c r="AI45" s="43">
        <v>0</v>
      </c>
      <c r="AJ45" s="45">
        <v>0</v>
      </c>
      <c r="AK45" s="43">
        <v>0</v>
      </c>
      <c r="AL45" s="45">
        <v>0</v>
      </c>
      <c r="AM45" s="43">
        <f t="shared" si="2"/>
        <v>5900</v>
      </c>
      <c r="AN45" s="45">
        <f t="shared" si="2"/>
        <v>278.95519999999999</v>
      </c>
      <c r="AO45" s="43">
        <v>6132</v>
      </c>
      <c r="AP45" s="45">
        <v>134.61340000000001</v>
      </c>
    </row>
    <row r="46" spans="1:42" ht="17.25" x14ac:dyDescent="0.3">
      <c r="A46" s="42">
        <v>42</v>
      </c>
      <c r="B46" s="42" t="s">
        <v>43</v>
      </c>
      <c r="C46" s="43">
        <v>0</v>
      </c>
      <c r="D46" s="45">
        <v>0</v>
      </c>
      <c r="E46" s="43">
        <v>0</v>
      </c>
      <c r="F46" s="45">
        <v>0</v>
      </c>
      <c r="G46" s="43">
        <v>0</v>
      </c>
      <c r="H46" s="45">
        <v>0</v>
      </c>
      <c r="I46" s="43">
        <v>0</v>
      </c>
      <c r="J46" s="45">
        <v>0</v>
      </c>
      <c r="K46" s="43">
        <v>0</v>
      </c>
      <c r="L46" s="45">
        <v>0</v>
      </c>
      <c r="M46" s="43">
        <f t="shared" si="0"/>
        <v>0</v>
      </c>
      <c r="N46" s="45">
        <f t="shared" si="0"/>
        <v>0</v>
      </c>
      <c r="O46" s="43">
        <v>100</v>
      </c>
      <c r="P46" s="45">
        <v>0.01</v>
      </c>
      <c r="Q46" s="43">
        <v>0</v>
      </c>
      <c r="R46" s="45">
        <v>0</v>
      </c>
      <c r="S46" s="43">
        <v>0</v>
      </c>
      <c r="T46" s="45">
        <v>0</v>
      </c>
      <c r="U46" s="43">
        <v>0</v>
      </c>
      <c r="V46" s="45">
        <v>0</v>
      </c>
      <c r="W46" s="43">
        <v>0</v>
      </c>
      <c r="X46" s="45">
        <v>0</v>
      </c>
      <c r="Y46" s="43">
        <f t="shared" si="1"/>
        <v>100</v>
      </c>
      <c r="Z46" s="45">
        <f t="shared" si="1"/>
        <v>0.01</v>
      </c>
      <c r="AA46" s="43">
        <v>0</v>
      </c>
      <c r="AB46" s="45">
        <v>0</v>
      </c>
      <c r="AC46" s="43">
        <v>0</v>
      </c>
      <c r="AD46" s="45">
        <v>0</v>
      </c>
      <c r="AE46" s="43">
        <v>0</v>
      </c>
      <c r="AF46" s="45">
        <v>0</v>
      </c>
      <c r="AG46" s="43">
        <v>0</v>
      </c>
      <c r="AH46" s="45">
        <v>0</v>
      </c>
      <c r="AI46" s="43">
        <v>0</v>
      </c>
      <c r="AJ46" s="45">
        <v>0</v>
      </c>
      <c r="AK46" s="43">
        <v>0</v>
      </c>
      <c r="AL46" s="45">
        <v>0</v>
      </c>
      <c r="AM46" s="43">
        <f t="shared" si="2"/>
        <v>100</v>
      </c>
      <c r="AN46" s="45">
        <f t="shared" si="2"/>
        <v>0.01</v>
      </c>
      <c r="AO46" s="43">
        <v>0</v>
      </c>
      <c r="AP46" s="45">
        <v>0</v>
      </c>
    </row>
    <row r="47" spans="1:42" ht="17.25" x14ac:dyDescent="0.3">
      <c r="A47" s="42">
        <v>43</v>
      </c>
      <c r="B47" s="42" t="s">
        <v>31</v>
      </c>
      <c r="C47" s="43">
        <v>0</v>
      </c>
      <c r="D47" s="45">
        <v>0</v>
      </c>
      <c r="E47" s="43">
        <v>0</v>
      </c>
      <c r="F47" s="45">
        <v>0</v>
      </c>
      <c r="G47" s="43">
        <v>0</v>
      </c>
      <c r="H47" s="45">
        <v>0</v>
      </c>
      <c r="I47" s="43">
        <v>0</v>
      </c>
      <c r="J47" s="45">
        <v>0</v>
      </c>
      <c r="K47" s="43">
        <v>1</v>
      </c>
      <c r="L47" s="45">
        <v>5.5415999999999999</v>
      </c>
      <c r="M47" s="43">
        <f t="shared" si="0"/>
        <v>1</v>
      </c>
      <c r="N47" s="45">
        <f t="shared" si="0"/>
        <v>5.5415999999999999</v>
      </c>
      <c r="O47" s="43">
        <v>326</v>
      </c>
      <c r="P47" s="45">
        <v>60.049100000000003</v>
      </c>
      <c r="Q47" s="43">
        <v>42</v>
      </c>
      <c r="R47" s="45">
        <v>15.821199999999999</v>
      </c>
      <c r="S47" s="43">
        <v>9</v>
      </c>
      <c r="T47" s="45">
        <v>15.743600000000001</v>
      </c>
      <c r="U47" s="43">
        <v>0</v>
      </c>
      <c r="V47" s="45">
        <v>0</v>
      </c>
      <c r="W47" s="43">
        <v>0</v>
      </c>
      <c r="X47" s="45">
        <v>0</v>
      </c>
      <c r="Y47" s="43">
        <f t="shared" si="1"/>
        <v>377</v>
      </c>
      <c r="Z47" s="45">
        <f t="shared" si="1"/>
        <v>91.613900000000001</v>
      </c>
      <c r="AA47" s="43">
        <v>0</v>
      </c>
      <c r="AB47" s="45">
        <v>0</v>
      </c>
      <c r="AC47" s="43">
        <v>0</v>
      </c>
      <c r="AD47" s="45">
        <v>0</v>
      </c>
      <c r="AE47" s="43">
        <v>0</v>
      </c>
      <c r="AF47" s="45">
        <v>0</v>
      </c>
      <c r="AG47" s="43">
        <v>0</v>
      </c>
      <c r="AH47" s="45">
        <v>0</v>
      </c>
      <c r="AI47" s="43">
        <v>0</v>
      </c>
      <c r="AJ47" s="45">
        <v>0</v>
      </c>
      <c r="AK47" s="43">
        <v>0</v>
      </c>
      <c r="AL47" s="45">
        <v>0</v>
      </c>
      <c r="AM47" s="43">
        <f t="shared" si="2"/>
        <v>378</v>
      </c>
      <c r="AN47" s="45">
        <f t="shared" si="2"/>
        <v>97.155500000000004</v>
      </c>
      <c r="AO47" s="43">
        <v>13</v>
      </c>
      <c r="AP47" s="45">
        <v>3.1436000000000002</v>
      </c>
    </row>
    <row r="48" spans="1:42" ht="17.25" x14ac:dyDescent="0.3">
      <c r="A48" s="44"/>
      <c r="B48" s="44" t="s">
        <v>136</v>
      </c>
      <c r="C48" s="44">
        <f>SUM(C5:C47)</f>
        <v>95998</v>
      </c>
      <c r="D48" s="46">
        <f t="shared" ref="D48:AN48" si="3">SUM(D5:D47)</f>
        <v>1913.5788</v>
      </c>
      <c r="E48" s="44">
        <f>SUM(E5:E47)</f>
        <v>32050</v>
      </c>
      <c r="F48" s="46">
        <f t="shared" ref="F48" si="4">SUM(F5:F47)</f>
        <v>751.94760000000008</v>
      </c>
      <c r="G48" s="44">
        <f>SUM(G5:G47)</f>
        <v>27598</v>
      </c>
      <c r="H48" s="46">
        <f t="shared" ref="H48" si="5">SUM(H5:H47)</f>
        <v>608.43859999999995</v>
      </c>
      <c r="I48" s="44">
        <f>SUM(I5:I47)</f>
        <v>710</v>
      </c>
      <c r="J48" s="46">
        <f t="shared" ref="J48" si="6">SUM(J5:J47)</f>
        <v>19.525199999999998</v>
      </c>
      <c r="K48" s="44">
        <f>SUM(K5:K47)</f>
        <v>952</v>
      </c>
      <c r="L48" s="46">
        <f t="shared" ref="L48" si="7">SUM(L5:L47)</f>
        <v>195.40539999999996</v>
      </c>
      <c r="M48" s="44">
        <f t="shared" si="3"/>
        <v>129710</v>
      </c>
      <c r="N48" s="46">
        <f t="shared" si="3"/>
        <v>2880.4570000000003</v>
      </c>
      <c r="O48" s="44">
        <f>SUM(O5:O47)</f>
        <v>20666</v>
      </c>
      <c r="P48" s="46">
        <f t="shared" ref="P48" si="8">SUM(P5:P47)</f>
        <v>1345.7109</v>
      </c>
      <c r="Q48" s="44">
        <f>SUM(Q5:Q47)</f>
        <v>942</v>
      </c>
      <c r="R48" s="46">
        <f t="shared" ref="R48" si="9">SUM(R5:R47)</f>
        <v>1070.1417999999999</v>
      </c>
      <c r="S48" s="44">
        <f>SUM(S5:S47)</f>
        <v>210</v>
      </c>
      <c r="T48" s="46">
        <f t="shared" ref="T48" si="10">SUM(T5:T47)</f>
        <v>691.34379999999999</v>
      </c>
      <c r="U48" s="44">
        <f>SUM(U5:U47)</f>
        <v>0</v>
      </c>
      <c r="V48" s="46">
        <f t="shared" ref="V48" si="11">SUM(V5:V47)</f>
        <v>0</v>
      </c>
      <c r="W48" s="44">
        <f>SUM(W5:W47)</f>
        <v>121</v>
      </c>
      <c r="X48" s="46">
        <f t="shared" ref="X48" si="12">SUM(X5:X47)</f>
        <v>63.247199999999999</v>
      </c>
      <c r="Y48" s="44">
        <f t="shared" si="3"/>
        <v>21939</v>
      </c>
      <c r="Z48" s="46">
        <f t="shared" si="3"/>
        <v>3170.4436999999994</v>
      </c>
      <c r="AA48" s="44">
        <f>SUM(AA5:AA47)</f>
        <v>107</v>
      </c>
      <c r="AB48" s="46">
        <f t="shared" ref="AB48" si="13">SUM(AB5:AB47)</f>
        <v>15.116400000000001</v>
      </c>
      <c r="AC48" s="44">
        <f>SUM(AC5:AC47)</f>
        <v>986</v>
      </c>
      <c r="AD48" s="46">
        <f t="shared" ref="AD48" si="14">SUM(AD5:AD47)</f>
        <v>19.427100000000003</v>
      </c>
      <c r="AE48" s="44">
        <f>SUM(AE5:AE47)</f>
        <v>1832</v>
      </c>
      <c r="AF48" s="46">
        <f t="shared" ref="AF48" si="15">SUM(AF5:AF47)</f>
        <v>68.469599999999986</v>
      </c>
      <c r="AG48" s="44">
        <f>SUM(AG5:AG47)</f>
        <v>41</v>
      </c>
      <c r="AH48" s="46">
        <f t="shared" ref="AH48" si="16">SUM(AH5:AH47)</f>
        <v>0.75859999999999994</v>
      </c>
      <c r="AI48" s="44">
        <f>SUM(AI5:AI47)</f>
        <v>236</v>
      </c>
      <c r="AJ48" s="46">
        <f t="shared" ref="AJ48" si="17">SUM(AJ5:AJ47)</f>
        <v>4.3445999999999998</v>
      </c>
      <c r="AK48" s="44">
        <f>SUM(AK5:AK47)</f>
        <v>15608</v>
      </c>
      <c r="AL48" s="46">
        <f t="shared" ref="AL48" si="18">SUM(AL5:AL47)</f>
        <v>190.2227</v>
      </c>
      <c r="AM48" s="44">
        <f t="shared" si="3"/>
        <v>170459</v>
      </c>
      <c r="AN48" s="46">
        <f t="shared" si="3"/>
        <v>6349.2397000000001</v>
      </c>
      <c r="AO48" s="44">
        <f>SUM(AO5:AO47)</f>
        <v>129963</v>
      </c>
      <c r="AP48" s="46">
        <f t="shared" ref="AP48" si="19">SUM(AP5:AP47)</f>
        <v>2226.5048000000002</v>
      </c>
    </row>
  </sheetData>
  <mergeCells count="26">
    <mergeCell ref="W2:X3"/>
    <mergeCell ref="Y2:Z3"/>
    <mergeCell ref="AA2:AB3"/>
    <mergeCell ref="AC2:AD3"/>
    <mergeCell ref="AE2:AF3"/>
    <mergeCell ref="M2:N3"/>
    <mergeCell ref="O2:P3"/>
    <mergeCell ref="Q2:R3"/>
    <mergeCell ref="S2:T3"/>
    <mergeCell ref="U2:V3"/>
    <mergeCell ref="C1:N1"/>
    <mergeCell ref="O1:Z1"/>
    <mergeCell ref="AA1:AP1"/>
    <mergeCell ref="A2:A4"/>
    <mergeCell ref="B2:B4"/>
    <mergeCell ref="C2:F2"/>
    <mergeCell ref="G2:H3"/>
    <mergeCell ref="I2:J3"/>
    <mergeCell ref="K2:L3"/>
    <mergeCell ref="AK2:AL3"/>
    <mergeCell ref="AM2:AN3"/>
    <mergeCell ref="AO2:AP3"/>
    <mergeCell ref="C3:D3"/>
    <mergeCell ref="E3:F3"/>
    <mergeCell ref="AI2:AJ3"/>
    <mergeCell ref="AG2:AH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700-000000000000}">
          <x14:formula1>
            <xm:f>Parameter!$A$1:$A$4</xm:f>
          </x14:formula1>
          <xm:sqref>C2:C4 B1:B2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5"/>
  <dimension ref="A1:AP22"/>
  <sheetViews>
    <sheetView topLeftCell="T1" zoomScaleNormal="100" workbookViewId="0">
      <selection activeCell="AC12" sqref="AC12"/>
    </sheetView>
  </sheetViews>
  <sheetFormatPr defaultRowHeight="15" x14ac:dyDescent="0.25"/>
  <cols>
    <col min="1" max="1" width="9" customWidth="1"/>
    <col min="2" max="2" width="37" customWidth="1"/>
    <col min="3" max="3" width="9.7109375" customWidth="1"/>
    <col min="4" max="4" width="10.140625" customWidth="1"/>
    <col min="5" max="5" width="10.5703125" customWidth="1"/>
    <col min="6" max="6" width="13" customWidth="1"/>
    <col min="7" max="7" width="10.85546875" customWidth="1"/>
    <col min="8" max="8" width="13.85546875" customWidth="1"/>
    <col min="9" max="9" width="8.7109375" customWidth="1"/>
    <col min="10" max="10" width="10.42578125" customWidth="1"/>
    <col min="11" max="11" width="8.7109375" customWidth="1"/>
    <col min="12" max="12" width="12.42578125" customWidth="1"/>
    <col min="13" max="13" width="10.5703125" customWidth="1"/>
    <col min="14" max="14" width="11.140625" customWidth="1"/>
    <col min="15" max="15" width="9.28515625" customWidth="1"/>
    <col min="16" max="16" width="12.85546875" customWidth="1"/>
    <col min="17" max="17" width="9.42578125" customWidth="1"/>
    <col min="18" max="18" width="14.140625" customWidth="1"/>
    <col min="19" max="19" width="7.42578125" customWidth="1"/>
    <col min="20" max="22" width="9" customWidth="1"/>
    <col min="23" max="23" width="9.140625" customWidth="1"/>
    <col min="24" max="24" width="10.85546875" customWidth="1"/>
    <col min="25" max="25" width="11.28515625" customWidth="1"/>
    <col min="26" max="26" width="14" customWidth="1"/>
    <col min="27" max="27" width="6.7109375" customWidth="1"/>
    <col min="28" max="28" width="7.5703125" bestFit="1" customWidth="1"/>
    <col min="29" max="29" width="6.5703125" customWidth="1"/>
    <col min="30" max="30" width="9.7109375" bestFit="1" customWidth="1"/>
    <col min="31" max="31" width="7" customWidth="1"/>
    <col min="32" max="32" width="7.85546875" customWidth="1"/>
    <col min="33" max="33" width="6.5703125" customWidth="1"/>
    <col min="34" max="34" width="6.7109375" customWidth="1"/>
    <col min="35" max="35" width="5.5703125" customWidth="1"/>
    <col min="36" max="36" width="7.5703125" customWidth="1"/>
    <col min="37" max="37" width="6" customWidth="1"/>
    <col min="38" max="38" width="7.7109375" customWidth="1"/>
    <col min="39" max="39" width="7.5703125" customWidth="1"/>
    <col min="40" max="40" width="7.85546875" customWidth="1"/>
    <col min="41" max="41" width="8.28515625" customWidth="1"/>
    <col min="42" max="42" width="12.5703125" customWidth="1"/>
  </cols>
  <sheetData>
    <row r="1" spans="1:42" ht="20.25" thickBot="1" x14ac:dyDescent="0.35">
      <c r="B1" s="27"/>
      <c r="C1" s="90" t="s">
        <v>190</v>
      </c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 t="s">
        <v>190</v>
      </c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1" t="s">
        <v>190</v>
      </c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</row>
    <row r="2" spans="1:42" ht="15.75" x14ac:dyDescent="0.25">
      <c r="A2" s="93" t="s">
        <v>0</v>
      </c>
      <c r="B2" s="96" t="s">
        <v>1</v>
      </c>
      <c r="C2" s="99" t="s">
        <v>157</v>
      </c>
      <c r="D2" s="100"/>
      <c r="E2" s="100"/>
      <c r="F2" s="100"/>
      <c r="G2" s="101" t="s">
        <v>158</v>
      </c>
      <c r="H2" s="102"/>
      <c r="I2" s="105" t="s">
        <v>159</v>
      </c>
      <c r="J2" s="105"/>
      <c r="K2" s="105" t="s">
        <v>160</v>
      </c>
      <c r="L2" s="105"/>
      <c r="M2" s="119" t="s">
        <v>161</v>
      </c>
      <c r="N2" s="110"/>
      <c r="O2" s="122" t="s">
        <v>162</v>
      </c>
      <c r="P2" s="123"/>
      <c r="Q2" s="123" t="s">
        <v>163</v>
      </c>
      <c r="R2" s="123"/>
      <c r="S2" s="105" t="s">
        <v>164</v>
      </c>
      <c r="T2" s="105"/>
      <c r="U2" s="105" t="s">
        <v>165</v>
      </c>
      <c r="V2" s="105"/>
      <c r="W2" s="105" t="s">
        <v>166</v>
      </c>
      <c r="X2" s="105"/>
      <c r="Y2" s="105" t="s">
        <v>167</v>
      </c>
      <c r="Z2" s="107"/>
      <c r="AA2" s="124" t="s">
        <v>168</v>
      </c>
      <c r="AB2" s="105"/>
      <c r="AC2" s="105" t="s">
        <v>169</v>
      </c>
      <c r="AD2" s="105"/>
      <c r="AE2" s="105" t="s">
        <v>170</v>
      </c>
      <c r="AF2" s="105"/>
      <c r="AG2" s="105" t="s">
        <v>171</v>
      </c>
      <c r="AH2" s="105"/>
      <c r="AI2" s="105" t="s">
        <v>172</v>
      </c>
      <c r="AJ2" s="105"/>
      <c r="AK2" s="105" t="s">
        <v>173</v>
      </c>
      <c r="AL2" s="107"/>
      <c r="AM2" s="109" t="s">
        <v>174</v>
      </c>
      <c r="AN2" s="110"/>
      <c r="AO2" s="113" t="s">
        <v>175</v>
      </c>
      <c r="AP2" s="114"/>
    </row>
    <row r="3" spans="1:42" x14ac:dyDescent="0.25">
      <c r="A3" s="94"/>
      <c r="B3" s="97"/>
      <c r="C3" s="117" t="s">
        <v>176</v>
      </c>
      <c r="D3" s="118"/>
      <c r="E3" s="118" t="s">
        <v>177</v>
      </c>
      <c r="F3" s="118"/>
      <c r="G3" s="103"/>
      <c r="H3" s="104"/>
      <c r="I3" s="106"/>
      <c r="J3" s="106"/>
      <c r="K3" s="106"/>
      <c r="L3" s="106"/>
      <c r="M3" s="120"/>
      <c r="N3" s="121"/>
      <c r="O3" s="117"/>
      <c r="P3" s="118"/>
      <c r="Q3" s="118"/>
      <c r="R3" s="118"/>
      <c r="S3" s="106"/>
      <c r="T3" s="106"/>
      <c r="U3" s="106"/>
      <c r="V3" s="106"/>
      <c r="W3" s="106"/>
      <c r="X3" s="106"/>
      <c r="Y3" s="106"/>
      <c r="Z3" s="108"/>
      <c r="AA3" s="125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8"/>
      <c r="AM3" s="111"/>
      <c r="AN3" s="112"/>
      <c r="AO3" s="115"/>
      <c r="AP3" s="116"/>
    </row>
    <row r="4" spans="1:42" ht="15.75" thickBot="1" x14ac:dyDescent="0.3">
      <c r="A4" s="95"/>
      <c r="B4" s="98" t="s">
        <v>1</v>
      </c>
      <c r="C4" s="32" t="s">
        <v>154</v>
      </c>
      <c r="D4" s="33" t="s">
        <v>156</v>
      </c>
      <c r="E4" s="33" t="s">
        <v>154</v>
      </c>
      <c r="F4" s="33" t="s">
        <v>156</v>
      </c>
      <c r="G4" s="33" t="s">
        <v>154</v>
      </c>
      <c r="H4" s="33" t="s">
        <v>156</v>
      </c>
      <c r="I4" s="33" t="s">
        <v>154</v>
      </c>
      <c r="J4" s="33" t="s">
        <v>156</v>
      </c>
      <c r="K4" s="33" t="s">
        <v>154</v>
      </c>
      <c r="L4" s="33" t="s">
        <v>156</v>
      </c>
      <c r="M4" s="33" t="s">
        <v>154</v>
      </c>
      <c r="N4" s="34" t="s">
        <v>156</v>
      </c>
      <c r="O4" s="32" t="s">
        <v>154</v>
      </c>
      <c r="P4" s="33" t="s">
        <v>156</v>
      </c>
      <c r="Q4" s="33" t="s">
        <v>154</v>
      </c>
      <c r="R4" s="33" t="s">
        <v>156</v>
      </c>
      <c r="S4" s="33" t="s">
        <v>154</v>
      </c>
      <c r="T4" s="33" t="s">
        <v>156</v>
      </c>
      <c r="U4" s="33" t="s">
        <v>154</v>
      </c>
      <c r="V4" s="33" t="s">
        <v>156</v>
      </c>
      <c r="W4" s="33" t="s">
        <v>154</v>
      </c>
      <c r="X4" s="33" t="s">
        <v>156</v>
      </c>
      <c r="Y4" s="33" t="s">
        <v>154</v>
      </c>
      <c r="Z4" s="34" t="s">
        <v>156</v>
      </c>
      <c r="AA4" s="32" t="s">
        <v>154</v>
      </c>
      <c r="AB4" s="33" t="s">
        <v>156</v>
      </c>
      <c r="AC4" s="33" t="s">
        <v>154</v>
      </c>
      <c r="AD4" s="33" t="s">
        <v>156</v>
      </c>
      <c r="AE4" s="33" t="s">
        <v>154</v>
      </c>
      <c r="AF4" s="33" t="s">
        <v>156</v>
      </c>
      <c r="AG4" s="33" t="s">
        <v>154</v>
      </c>
      <c r="AH4" s="33" t="s">
        <v>156</v>
      </c>
      <c r="AI4" s="33" t="s">
        <v>154</v>
      </c>
      <c r="AJ4" s="33" t="s">
        <v>156</v>
      </c>
      <c r="AK4" s="33" t="s">
        <v>154</v>
      </c>
      <c r="AL4" s="34" t="s">
        <v>156</v>
      </c>
      <c r="AM4" s="32" t="s">
        <v>154</v>
      </c>
      <c r="AN4" s="34" t="s">
        <v>156</v>
      </c>
      <c r="AO4" s="32" t="s">
        <v>154</v>
      </c>
      <c r="AP4" s="34" t="s">
        <v>156</v>
      </c>
    </row>
    <row r="5" spans="1:42" ht="15.75" x14ac:dyDescent="0.25">
      <c r="A5" s="1">
        <v>1</v>
      </c>
      <c r="B5" s="1" t="s">
        <v>2</v>
      </c>
      <c r="C5" s="20">
        <v>238</v>
      </c>
      <c r="D5" s="22">
        <v>4.6618000000000004</v>
      </c>
      <c r="E5" s="20">
        <v>348</v>
      </c>
      <c r="F5" s="22">
        <v>7.1238999999999999</v>
      </c>
      <c r="G5" s="20">
        <v>348</v>
      </c>
      <c r="H5" s="22">
        <v>7.1238999999999999</v>
      </c>
      <c r="I5" s="20">
        <v>0</v>
      </c>
      <c r="J5" s="22">
        <v>0</v>
      </c>
      <c r="K5" s="20">
        <v>0</v>
      </c>
      <c r="L5" s="22">
        <v>0</v>
      </c>
      <c r="M5" s="17">
        <f t="shared" ref="M5:N17" si="0">SUM(C5,E5,I5,K5)</f>
        <v>586</v>
      </c>
      <c r="N5" s="22">
        <f t="shared" si="0"/>
        <v>11.7857</v>
      </c>
      <c r="O5" s="20">
        <v>23</v>
      </c>
      <c r="P5" s="22">
        <v>3.4678</v>
      </c>
      <c r="Q5" s="20">
        <v>0</v>
      </c>
      <c r="R5" s="22">
        <v>0</v>
      </c>
      <c r="S5" s="20">
        <v>0</v>
      </c>
      <c r="T5" s="22">
        <v>0</v>
      </c>
      <c r="U5" s="20">
        <v>0</v>
      </c>
      <c r="V5" s="22">
        <v>0</v>
      </c>
      <c r="W5" s="20">
        <v>0</v>
      </c>
      <c r="X5" s="22">
        <v>0</v>
      </c>
      <c r="Y5" s="17">
        <f t="shared" ref="Y5:Z17" si="1">SUM(O5,Q5,S5,U5,W5)</f>
        <v>23</v>
      </c>
      <c r="Z5" s="22">
        <f t="shared" si="1"/>
        <v>3.4678</v>
      </c>
      <c r="AA5" s="20">
        <v>0</v>
      </c>
      <c r="AB5" s="22">
        <v>0</v>
      </c>
      <c r="AC5" s="20">
        <v>2</v>
      </c>
      <c r="AD5" s="22">
        <v>5.8700000000000002E-2</v>
      </c>
      <c r="AE5" s="20">
        <v>0</v>
      </c>
      <c r="AF5" s="22">
        <v>0</v>
      </c>
      <c r="AG5" s="20">
        <v>0</v>
      </c>
      <c r="AH5" s="22">
        <v>0</v>
      </c>
      <c r="AI5" s="20">
        <v>0</v>
      </c>
      <c r="AJ5" s="22">
        <v>0</v>
      </c>
      <c r="AK5" s="20">
        <v>0</v>
      </c>
      <c r="AL5" s="22">
        <v>0</v>
      </c>
      <c r="AM5" s="17">
        <f t="shared" ref="AM5:AN17" si="2">SUM(M5,Y5,AA5,AC5,AE5,AG5,AI5,AK5)</f>
        <v>611</v>
      </c>
      <c r="AN5" s="22">
        <f t="shared" si="2"/>
        <v>15.312200000000001</v>
      </c>
      <c r="AO5" s="20">
        <v>343</v>
      </c>
      <c r="AP5" s="22">
        <v>4.9187000000000003</v>
      </c>
    </row>
    <row r="6" spans="1:42" ht="15.75" x14ac:dyDescent="0.25">
      <c r="A6" s="1">
        <v>2</v>
      </c>
      <c r="B6" s="1" t="s">
        <v>5</v>
      </c>
      <c r="C6" s="20">
        <v>2990</v>
      </c>
      <c r="D6" s="22">
        <v>73.436599999999999</v>
      </c>
      <c r="E6" s="20">
        <v>13</v>
      </c>
      <c r="F6" s="22">
        <v>0.51980000000000004</v>
      </c>
      <c r="G6" s="20">
        <v>5</v>
      </c>
      <c r="H6" s="22">
        <v>5.4199999999999998E-2</v>
      </c>
      <c r="I6" s="20">
        <v>0</v>
      </c>
      <c r="J6" s="22">
        <v>0</v>
      </c>
      <c r="K6" s="20">
        <v>18</v>
      </c>
      <c r="L6" s="22">
        <v>0.74250000000000005</v>
      </c>
      <c r="M6" s="17">
        <f t="shared" si="0"/>
        <v>3021</v>
      </c>
      <c r="N6" s="22">
        <f t="shared" si="0"/>
        <v>74.698900000000009</v>
      </c>
      <c r="O6" s="20">
        <v>62</v>
      </c>
      <c r="P6" s="22">
        <v>5.7782</v>
      </c>
      <c r="Q6" s="20">
        <v>6</v>
      </c>
      <c r="R6" s="22">
        <v>2.9085999999999999</v>
      </c>
      <c r="S6" s="20">
        <v>0</v>
      </c>
      <c r="T6" s="22">
        <v>0</v>
      </c>
      <c r="U6" s="20">
        <v>0</v>
      </c>
      <c r="V6" s="22">
        <v>0</v>
      </c>
      <c r="W6" s="20">
        <v>0</v>
      </c>
      <c r="X6" s="22">
        <v>0</v>
      </c>
      <c r="Y6" s="17">
        <f t="shared" si="1"/>
        <v>68</v>
      </c>
      <c r="Z6" s="22">
        <f t="shared" si="1"/>
        <v>8.6867999999999999</v>
      </c>
      <c r="AA6" s="20">
        <v>0</v>
      </c>
      <c r="AB6" s="22">
        <v>0</v>
      </c>
      <c r="AC6" s="20">
        <v>27</v>
      </c>
      <c r="AD6" s="22">
        <v>0.3453</v>
      </c>
      <c r="AE6" s="20">
        <v>1</v>
      </c>
      <c r="AF6" s="22">
        <v>1.66E-2</v>
      </c>
      <c r="AG6" s="20">
        <v>0</v>
      </c>
      <c r="AH6" s="22">
        <v>0</v>
      </c>
      <c r="AI6" s="20">
        <v>6</v>
      </c>
      <c r="AJ6" s="22">
        <v>0.11459999999999999</v>
      </c>
      <c r="AK6" s="20">
        <v>0</v>
      </c>
      <c r="AL6" s="22">
        <v>0</v>
      </c>
      <c r="AM6" s="17">
        <f t="shared" si="2"/>
        <v>3123</v>
      </c>
      <c r="AN6" s="22">
        <f t="shared" si="2"/>
        <v>83.862200000000001</v>
      </c>
      <c r="AO6" s="20">
        <v>2045</v>
      </c>
      <c r="AP6" s="22">
        <v>50.7166</v>
      </c>
    </row>
    <row r="7" spans="1:42" ht="15.75" x14ac:dyDescent="0.25">
      <c r="A7" s="1">
        <v>3</v>
      </c>
      <c r="B7" s="1" t="s">
        <v>16</v>
      </c>
      <c r="C7" s="20">
        <v>742</v>
      </c>
      <c r="D7" s="22">
        <v>5.9009</v>
      </c>
      <c r="E7" s="20">
        <v>0</v>
      </c>
      <c r="F7" s="22">
        <v>0</v>
      </c>
      <c r="G7" s="20">
        <v>0</v>
      </c>
      <c r="H7" s="22">
        <v>0</v>
      </c>
      <c r="I7" s="20">
        <v>0</v>
      </c>
      <c r="J7" s="22">
        <v>0</v>
      </c>
      <c r="K7" s="20">
        <v>0</v>
      </c>
      <c r="L7" s="22">
        <v>0</v>
      </c>
      <c r="M7" s="17">
        <f t="shared" si="0"/>
        <v>742</v>
      </c>
      <c r="N7" s="22">
        <f t="shared" si="0"/>
        <v>5.9009</v>
      </c>
      <c r="O7" s="20">
        <v>1</v>
      </c>
      <c r="P7" s="22">
        <v>0.12870000000000001</v>
      </c>
      <c r="Q7" s="20">
        <v>1</v>
      </c>
      <c r="R7" s="22">
        <v>0.3861</v>
      </c>
      <c r="S7" s="20">
        <v>0</v>
      </c>
      <c r="T7" s="22">
        <v>0</v>
      </c>
      <c r="U7" s="20">
        <v>0</v>
      </c>
      <c r="V7" s="22">
        <v>0</v>
      </c>
      <c r="W7" s="20">
        <v>0</v>
      </c>
      <c r="X7" s="22">
        <v>0</v>
      </c>
      <c r="Y7" s="17">
        <f t="shared" si="1"/>
        <v>2</v>
      </c>
      <c r="Z7" s="22">
        <f t="shared" si="1"/>
        <v>0.51480000000000004</v>
      </c>
      <c r="AA7" s="20">
        <v>0</v>
      </c>
      <c r="AB7" s="22">
        <v>0</v>
      </c>
      <c r="AC7" s="20">
        <v>0</v>
      </c>
      <c r="AD7" s="22">
        <v>0</v>
      </c>
      <c r="AE7" s="20">
        <v>0</v>
      </c>
      <c r="AF7" s="22">
        <v>0</v>
      </c>
      <c r="AG7" s="20">
        <v>0</v>
      </c>
      <c r="AH7" s="22">
        <v>0</v>
      </c>
      <c r="AI7" s="20">
        <v>0</v>
      </c>
      <c r="AJ7" s="22">
        <v>0</v>
      </c>
      <c r="AK7" s="20">
        <v>0</v>
      </c>
      <c r="AL7" s="22">
        <v>0</v>
      </c>
      <c r="AM7" s="17">
        <f t="shared" si="2"/>
        <v>744</v>
      </c>
      <c r="AN7" s="22">
        <f t="shared" si="2"/>
        <v>6.4157000000000002</v>
      </c>
      <c r="AO7" s="20">
        <v>855</v>
      </c>
      <c r="AP7" s="22">
        <v>6.7950999999999997</v>
      </c>
    </row>
    <row r="8" spans="1:42" ht="15.75" x14ac:dyDescent="0.25">
      <c r="A8" s="1">
        <v>4</v>
      </c>
      <c r="B8" s="1" t="s">
        <v>38</v>
      </c>
      <c r="C8" s="20">
        <v>0</v>
      </c>
      <c r="D8" s="22">
        <v>0</v>
      </c>
      <c r="E8" s="20">
        <v>113</v>
      </c>
      <c r="F8" s="22">
        <v>0.74839999999999995</v>
      </c>
      <c r="G8" s="20">
        <v>113</v>
      </c>
      <c r="H8" s="22">
        <v>0.74839999999999995</v>
      </c>
      <c r="I8" s="20">
        <v>0</v>
      </c>
      <c r="J8" s="22">
        <v>0</v>
      </c>
      <c r="K8" s="20">
        <v>0</v>
      </c>
      <c r="L8" s="22">
        <v>0</v>
      </c>
      <c r="M8" s="17">
        <f t="shared" si="0"/>
        <v>113</v>
      </c>
      <c r="N8" s="22">
        <f t="shared" si="0"/>
        <v>0.74839999999999995</v>
      </c>
      <c r="O8" s="20">
        <v>310</v>
      </c>
      <c r="P8" s="22">
        <v>21.772099999999998</v>
      </c>
      <c r="Q8" s="20">
        <v>0</v>
      </c>
      <c r="R8" s="22">
        <v>0</v>
      </c>
      <c r="S8" s="20">
        <v>0</v>
      </c>
      <c r="T8" s="22">
        <v>0</v>
      </c>
      <c r="U8" s="20">
        <v>0</v>
      </c>
      <c r="V8" s="22">
        <v>0</v>
      </c>
      <c r="W8" s="20">
        <v>0</v>
      </c>
      <c r="X8" s="22">
        <v>0</v>
      </c>
      <c r="Y8" s="17">
        <f t="shared" si="1"/>
        <v>310</v>
      </c>
      <c r="Z8" s="22">
        <f t="shared" si="1"/>
        <v>21.772099999999998</v>
      </c>
      <c r="AA8" s="20">
        <v>0</v>
      </c>
      <c r="AB8" s="22">
        <v>0</v>
      </c>
      <c r="AC8" s="20">
        <v>0</v>
      </c>
      <c r="AD8" s="22">
        <v>0</v>
      </c>
      <c r="AE8" s="20">
        <v>1</v>
      </c>
      <c r="AF8" s="22">
        <v>5.1700000000000003E-2</v>
      </c>
      <c r="AG8" s="20">
        <v>0</v>
      </c>
      <c r="AH8" s="22">
        <v>0</v>
      </c>
      <c r="AI8" s="20">
        <v>0</v>
      </c>
      <c r="AJ8" s="22">
        <v>0</v>
      </c>
      <c r="AK8" s="20">
        <v>1394</v>
      </c>
      <c r="AL8" s="22">
        <v>8.9641999999999999</v>
      </c>
      <c r="AM8" s="17">
        <f t="shared" si="2"/>
        <v>1818</v>
      </c>
      <c r="AN8" s="22">
        <f t="shared" si="2"/>
        <v>31.5364</v>
      </c>
      <c r="AO8" s="20">
        <v>1404</v>
      </c>
      <c r="AP8" s="22">
        <v>9.0563000000000002</v>
      </c>
    </row>
    <row r="9" spans="1:42" ht="15.75" x14ac:dyDescent="0.25">
      <c r="A9" s="1">
        <v>5</v>
      </c>
      <c r="B9" s="1" t="s">
        <v>44</v>
      </c>
      <c r="C9" s="20">
        <v>0</v>
      </c>
      <c r="D9" s="22">
        <v>0</v>
      </c>
      <c r="E9" s="20">
        <v>71</v>
      </c>
      <c r="F9" s="22">
        <v>1.3292999999999999</v>
      </c>
      <c r="G9" s="20">
        <v>71</v>
      </c>
      <c r="H9" s="22">
        <v>1.3292999999999999</v>
      </c>
      <c r="I9" s="20">
        <v>0</v>
      </c>
      <c r="J9" s="22">
        <v>0</v>
      </c>
      <c r="K9" s="20">
        <v>0</v>
      </c>
      <c r="L9" s="22">
        <v>0</v>
      </c>
      <c r="M9" s="17">
        <f t="shared" si="0"/>
        <v>71</v>
      </c>
      <c r="N9" s="22">
        <f t="shared" si="0"/>
        <v>1.3292999999999999</v>
      </c>
      <c r="O9" s="20">
        <v>75</v>
      </c>
      <c r="P9" s="22">
        <v>0.4466</v>
      </c>
      <c r="Q9" s="20">
        <v>0</v>
      </c>
      <c r="R9" s="22">
        <v>0</v>
      </c>
      <c r="S9" s="20">
        <v>0</v>
      </c>
      <c r="T9" s="22">
        <v>0</v>
      </c>
      <c r="U9" s="20">
        <v>0</v>
      </c>
      <c r="V9" s="22">
        <v>0</v>
      </c>
      <c r="W9" s="20">
        <v>0</v>
      </c>
      <c r="X9" s="22">
        <v>0</v>
      </c>
      <c r="Y9" s="17">
        <f t="shared" si="1"/>
        <v>75</v>
      </c>
      <c r="Z9" s="22">
        <f t="shared" si="1"/>
        <v>0.4466</v>
      </c>
      <c r="AA9" s="20">
        <v>0</v>
      </c>
      <c r="AB9" s="22">
        <v>0</v>
      </c>
      <c r="AC9" s="20">
        <v>0</v>
      </c>
      <c r="AD9" s="22">
        <v>0</v>
      </c>
      <c r="AE9" s="20">
        <v>0</v>
      </c>
      <c r="AF9" s="22">
        <v>0</v>
      </c>
      <c r="AG9" s="20">
        <v>0</v>
      </c>
      <c r="AH9" s="22">
        <v>0</v>
      </c>
      <c r="AI9" s="20">
        <v>0</v>
      </c>
      <c r="AJ9" s="22">
        <v>0</v>
      </c>
      <c r="AK9" s="20">
        <v>231</v>
      </c>
      <c r="AL9" s="22">
        <v>1.3122</v>
      </c>
      <c r="AM9" s="17">
        <f t="shared" si="2"/>
        <v>377</v>
      </c>
      <c r="AN9" s="22">
        <f t="shared" si="2"/>
        <v>3.0880999999999998</v>
      </c>
      <c r="AO9" s="20">
        <v>359</v>
      </c>
      <c r="AP9" s="22">
        <v>2.1533000000000002</v>
      </c>
    </row>
    <row r="10" spans="1:42" ht="15.75" x14ac:dyDescent="0.25">
      <c r="A10" s="1">
        <v>6</v>
      </c>
      <c r="B10" s="1" t="s">
        <v>17</v>
      </c>
      <c r="C10" s="20">
        <v>549</v>
      </c>
      <c r="D10" s="22">
        <v>12.4078</v>
      </c>
      <c r="E10" s="20">
        <v>6</v>
      </c>
      <c r="F10" s="22">
        <v>0.30599999999999999</v>
      </c>
      <c r="G10" s="20">
        <v>0</v>
      </c>
      <c r="H10" s="22">
        <v>0</v>
      </c>
      <c r="I10" s="20">
        <v>0</v>
      </c>
      <c r="J10" s="22">
        <v>0</v>
      </c>
      <c r="K10" s="20">
        <v>2</v>
      </c>
      <c r="L10" s="22">
        <v>1.0999999999999999E-2</v>
      </c>
      <c r="M10" s="17">
        <f t="shared" si="0"/>
        <v>557</v>
      </c>
      <c r="N10" s="22">
        <f t="shared" si="0"/>
        <v>12.724799999999998</v>
      </c>
      <c r="O10" s="20">
        <v>5</v>
      </c>
      <c r="P10" s="22">
        <v>8.0340000000000007</v>
      </c>
      <c r="Q10" s="20">
        <v>0</v>
      </c>
      <c r="R10" s="22">
        <v>0</v>
      </c>
      <c r="S10" s="20">
        <v>0</v>
      </c>
      <c r="T10" s="22">
        <v>0</v>
      </c>
      <c r="U10" s="20">
        <v>0</v>
      </c>
      <c r="V10" s="22">
        <v>0</v>
      </c>
      <c r="W10" s="20">
        <v>0</v>
      </c>
      <c r="X10" s="22">
        <v>0</v>
      </c>
      <c r="Y10" s="17">
        <f t="shared" si="1"/>
        <v>5</v>
      </c>
      <c r="Z10" s="22">
        <f t="shared" si="1"/>
        <v>8.0340000000000007</v>
      </c>
      <c r="AA10" s="20">
        <v>0</v>
      </c>
      <c r="AB10" s="22">
        <v>0</v>
      </c>
      <c r="AC10" s="20">
        <v>0</v>
      </c>
      <c r="AD10" s="22">
        <v>0</v>
      </c>
      <c r="AE10" s="20">
        <v>1</v>
      </c>
      <c r="AF10" s="22">
        <v>0.24199999999999999</v>
      </c>
      <c r="AG10" s="20">
        <v>0</v>
      </c>
      <c r="AH10" s="22">
        <v>0</v>
      </c>
      <c r="AI10" s="20">
        <v>0</v>
      </c>
      <c r="AJ10" s="22">
        <v>0</v>
      </c>
      <c r="AK10" s="20">
        <v>0</v>
      </c>
      <c r="AL10" s="22">
        <v>0</v>
      </c>
      <c r="AM10" s="17">
        <f t="shared" si="2"/>
        <v>563</v>
      </c>
      <c r="AN10" s="22">
        <f t="shared" si="2"/>
        <v>21.000800000000002</v>
      </c>
      <c r="AO10" s="20">
        <v>234</v>
      </c>
      <c r="AP10" s="22">
        <v>7.0289999999999999</v>
      </c>
    </row>
    <row r="11" spans="1:42" ht="15.75" x14ac:dyDescent="0.25">
      <c r="A11" s="1">
        <v>7</v>
      </c>
      <c r="B11" s="1" t="s">
        <v>18</v>
      </c>
      <c r="C11" s="20">
        <v>10</v>
      </c>
      <c r="D11" s="22">
        <v>1.3042</v>
      </c>
      <c r="E11" s="20">
        <v>146</v>
      </c>
      <c r="F11" s="22">
        <v>10.9732</v>
      </c>
      <c r="G11" s="20">
        <v>12</v>
      </c>
      <c r="H11" s="22">
        <v>2.3256999999999999</v>
      </c>
      <c r="I11" s="20">
        <v>0</v>
      </c>
      <c r="J11" s="22">
        <v>0</v>
      </c>
      <c r="K11" s="20">
        <v>3</v>
      </c>
      <c r="L11" s="22">
        <v>2.3031000000000001</v>
      </c>
      <c r="M11" s="17">
        <f t="shared" si="0"/>
        <v>159</v>
      </c>
      <c r="N11" s="22">
        <f t="shared" si="0"/>
        <v>14.580500000000001</v>
      </c>
      <c r="O11" s="20">
        <v>58</v>
      </c>
      <c r="P11" s="22">
        <v>14.295500000000001</v>
      </c>
      <c r="Q11" s="20">
        <v>17</v>
      </c>
      <c r="R11" s="22">
        <v>12.5669</v>
      </c>
      <c r="S11" s="20">
        <v>4</v>
      </c>
      <c r="T11" s="22">
        <v>39.728999999999999</v>
      </c>
      <c r="U11" s="20">
        <v>0</v>
      </c>
      <c r="V11" s="22">
        <v>0</v>
      </c>
      <c r="W11" s="20">
        <v>0</v>
      </c>
      <c r="X11" s="22">
        <v>0</v>
      </c>
      <c r="Y11" s="17">
        <f t="shared" si="1"/>
        <v>79</v>
      </c>
      <c r="Z11" s="22">
        <f t="shared" si="1"/>
        <v>66.591399999999993</v>
      </c>
      <c r="AA11" s="20">
        <v>0</v>
      </c>
      <c r="AB11" s="22">
        <v>0</v>
      </c>
      <c r="AC11" s="20">
        <v>0</v>
      </c>
      <c r="AD11" s="22">
        <v>0</v>
      </c>
      <c r="AE11" s="20">
        <v>81</v>
      </c>
      <c r="AF11" s="22">
        <v>2.2608999999999999</v>
      </c>
      <c r="AG11" s="20">
        <v>0</v>
      </c>
      <c r="AH11" s="22">
        <v>0</v>
      </c>
      <c r="AI11" s="20">
        <v>0</v>
      </c>
      <c r="AJ11" s="22">
        <v>0</v>
      </c>
      <c r="AK11" s="20">
        <v>0</v>
      </c>
      <c r="AL11" s="22">
        <v>0</v>
      </c>
      <c r="AM11" s="17">
        <f t="shared" si="2"/>
        <v>319</v>
      </c>
      <c r="AN11" s="22">
        <f t="shared" si="2"/>
        <v>83.4328</v>
      </c>
      <c r="AO11" s="20">
        <v>185</v>
      </c>
      <c r="AP11" s="22">
        <v>10.2858</v>
      </c>
    </row>
    <row r="12" spans="1:42" ht="15.75" x14ac:dyDescent="0.25">
      <c r="A12" s="1">
        <v>8</v>
      </c>
      <c r="B12" s="1" t="s">
        <v>19</v>
      </c>
      <c r="C12" s="20">
        <v>0</v>
      </c>
      <c r="D12" s="22">
        <v>0</v>
      </c>
      <c r="E12" s="20">
        <v>235</v>
      </c>
      <c r="F12" s="22">
        <v>11.502800000000001</v>
      </c>
      <c r="G12" s="20">
        <v>184</v>
      </c>
      <c r="H12" s="22">
        <v>9.0588999999999995</v>
      </c>
      <c r="I12" s="20">
        <v>0</v>
      </c>
      <c r="J12" s="22">
        <v>0</v>
      </c>
      <c r="K12" s="20">
        <v>1</v>
      </c>
      <c r="L12" s="22">
        <v>5.28E-2</v>
      </c>
      <c r="M12" s="17">
        <f t="shared" si="0"/>
        <v>236</v>
      </c>
      <c r="N12" s="22">
        <f t="shared" si="0"/>
        <v>11.5556</v>
      </c>
      <c r="O12" s="20">
        <v>35</v>
      </c>
      <c r="P12" s="22">
        <v>11.9398</v>
      </c>
      <c r="Q12" s="20">
        <v>10</v>
      </c>
      <c r="R12" s="22">
        <v>14.833299999999999</v>
      </c>
      <c r="S12" s="20">
        <v>0</v>
      </c>
      <c r="T12" s="22">
        <v>0</v>
      </c>
      <c r="U12" s="20">
        <v>0</v>
      </c>
      <c r="V12" s="22">
        <v>0</v>
      </c>
      <c r="W12" s="20">
        <v>0</v>
      </c>
      <c r="X12" s="22">
        <v>0</v>
      </c>
      <c r="Y12" s="17">
        <f t="shared" si="1"/>
        <v>45</v>
      </c>
      <c r="Z12" s="22">
        <f t="shared" si="1"/>
        <v>26.773099999999999</v>
      </c>
      <c r="AA12" s="20">
        <v>0</v>
      </c>
      <c r="AB12" s="22">
        <v>0</v>
      </c>
      <c r="AC12" s="20">
        <v>0</v>
      </c>
      <c r="AD12" s="22">
        <v>0.1855</v>
      </c>
      <c r="AE12" s="20">
        <v>0</v>
      </c>
      <c r="AF12" s="22">
        <v>0</v>
      </c>
      <c r="AG12" s="20">
        <v>0</v>
      </c>
      <c r="AH12" s="22">
        <v>0</v>
      </c>
      <c r="AI12" s="20">
        <v>0</v>
      </c>
      <c r="AJ12" s="22">
        <v>0</v>
      </c>
      <c r="AK12" s="20">
        <v>0</v>
      </c>
      <c r="AL12" s="22">
        <v>0</v>
      </c>
      <c r="AM12" s="17">
        <f t="shared" si="2"/>
        <v>281</v>
      </c>
      <c r="AN12" s="22">
        <f t="shared" si="2"/>
        <v>38.514199999999995</v>
      </c>
      <c r="AO12" s="20">
        <v>140</v>
      </c>
      <c r="AP12" s="22">
        <v>6.4352</v>
      </c>
    </row>
    <row r="13" spans="1:42" ht="15.75" x14ac:dyDescent="0.25">
      <c r="A13" s="1">
        <v>9</v>
      </c>
      <c r="B13" s="1" t="s">
        <v>7</v>
      </c>
      <c r="C13" s="20">
        <v>18507</v>
      </c>
      <c r="D13" s="22">
        <v>259.9837</v>
      </c>
      <c r="E13" s="20">
        <v>26</v>
      </c>
      <c r="F13" s="22">
        <v>1.4779</v>
      </c>
      <c r="G13" s="20">
        <v>729</v>
      </c>
      <c r="H13" s="22">
        <v>9.391</v>
      </c>
      <c r="I13" s="20">
        <v>3</v>
      </c>
      <c r="J13" s="22">
        <v>0.14849999999999999</v>
      </c>
      <c r="K13" s="20">
        <v>8</v>
      </c>
      <c r="L13" s="22">
        <v>3.2603</v>
      </c>
      <c r="M13" s="17">
        <f t="shared" si="0"/>
        <v>18544</v>
      </c>
      <c r="N13" s="22">
        <f t="shared" si="0"/>
        <v>264.87039999999996</v>
      </c>
      <c r="O13" s="20">
        <v>548</v>
      </c>
      <c r="P13" s="22">
        <v>52.232700000000001</v>
      </c>
      <c r="Q13" s="20">
        <v>19</v>
      </c>
      <c r="R13" s="22">
        <v>16.0961</v>
      </c>
      <c r="S13" s="20">
        <v>0</v>
      </c>
      <c r="T13" s="22">
        <v>0</v>
      </c>
      <c r="U13" s="20">
        <v>0</v>
      </c>
      <c r="V13" s="22">
        <v>0</v>
      </c>
      <c r="W13" s="20">
        <v>0</v>
      </c>
      <c r="X13" s="22">
        <v>0</v>
      </c>
      <c r="Y13" s="17">
        <f t="shared" si="1"/>
        <v>567</v>
      </c>
      <c r="Z13" s="22">
        <f t="shared" si="1"/>
        <v>68.328800000000001</v>
      </c>
      <c r="AA13" s="20">
        <v>0</v>
      </c>
      <c r="AB13" s="22">
        <v>0</v>
      </c>
      <c r="AC13" s="20">
        <v>50</v>
      </c>
      <c r="AD13" s="22">
        <v>1.0952</v>
      </c>
      <c r="AE13" s="20">
        <v>5</v>
      </c>
      <c r="AF13" s="22">
        <v>0.25940000000000002</v>
      </c>
      <c r="AG13" s="20">
        <v>0</v>
      </c>
      <c r="AH13" s="22">
        <v>0</v>
      </c>
      <c r="AI13" s="20">
        <v>0</v>
      </c>
      <c r="AJ13" s="22">
        <v>0</v>
      </c>
      <c r="AK13" s="20">
        <v>0</v>
      </c>
      <c r="AL13" s="22">
        <v>0</v>
      </c>
      <c r="AM13" s="17">
        <f t="shared" si="2"/>
        <v>19166</v>
      </c>
      <c r="AN13" s="22">
        <f t="shared" si="2"/>
        <v>334.55379999999997</v>
      </c>
      <c r="AO13" s="20">
        <v>20947</v>
      </c>
      <c r="AP13" s="22">
        <v>268.0206</v>
      </c>
    </row>
    <row r="14" spans="1:42" ht="15.75" x14ac:dyDescent="0.25">
      <c r="A14" s="1">
        <v>10</v>
      </c>
      <c r="B14" s="1" t="s">
        <v>8</v>
      </c>
      <c r="C14" s="20">
        <v>4148</v>
      </c>
      <c r="D14" s="22">
        <v>90.235399999999998</v>
      </c>
      <c r="E14" s="20">
        <v>1049</v>
      </c>
      <c r="F14" s="22">
        <v>23.684000000000001</v>
      </c>
      <c r="G14" s="20">
        <v>3199</v>
      </c>
      <c r="H14" s="22">
        <v>66.605099999999993</v>
      </c>
      <c r="I14" s="20">
        <v>3</v>
      </c>
      <c r="J14" s="22">
        <v>9.3200000000000005E-2</v>
      </c>
      <c r="K14" s="20">
        <v>2</v>
      </c>
      <c r="L14" s="22">
        <v>1.6500000000000001E-2</v>
      </c>
      <c r="M14" s="17">
        <f t="shared" si="0"/>
        <v>5202</v>
      </c>
      <c r="N14" s="22">
        <f t="shared" si="0"/>
        <v>114.02909999999999</v>
      </c>
      <c r="O14" s="20">
        <v>281</v>
      </c>
      <c r="P14" s="22">
        <v>8.0334000000000003</v>
      </c>
      <c r="Q14" s="20">
        <v>8</v>
      </c>
      <c r="R14" s="22">
        <v>0.79669999999999996</v>
      </c>
      <c r="S14" s="20">
        <v>0</v>
      </c>
      <c r="T14" s="22">
        <v>0</v>
      </c>
      <c r="U14" s="20">
        <v>0</v>
      </c>
      <c r="V14" s="22">
        <v>0</v>
      </c>
      <c r="W14" s="20">
        <v>0</v>
      </c>
      <c r="X14" s="22">
        <v>0</v>
      </c>
      <c r="Y14" s="17">
        <f t="shared" si="1"/>
        <v>289</v>
      </c>
      <c r="Z14" s="22">
        <f t="shared" si="1"/>
        <v>8.8300999999999998</v>
      </c>
      <c r="AA14" s="20">
        <v>0</v>
      </c>
      <c r="AB14" s="22">
        <v>0</v>
      </c>
      <c r="AC14" s="20">
        <v>8</v>
      </c>
      <c r="AD14" s="22">
        <v>9.6799999999999997E-2</v>
      </c>
      <c r="AE14" s="20">
        <v>10</v>
      </c>
      <c r="AF14" s="22">
        <v>0.98009999999999997</v>
      </c>
      <c r="AG14" s="20">
        <v>0</v>
      </c>
      <c r="AH14" s="22">
        <v>0</v>
      </c>
      <c r="AI14" s="20">
        <v>1</v>
      </c>
      <c r="AJ14" s="22">
        <v>1.7100000000000001E-2</v>
      </c>
      <c r="AK14" s="20">
        <v>2</v>
      </c>
      <c r="AL14" s="22">
        <v>2.18E-2</v>
      </c>
      <c r="AM14" s="17">
        <f t="shared" si="2"/>
        <v>5512</v>
      </c>
      <c r="AN14" s="22">
        <f t="shared" si="2"/>
        <v>123.97499999999998</v>
      </c>
      <c r="AO14" s="20">
        <v>6776</v>
      </c>
      <c r="AP14" s="22">
        <v>135.53460000000001</v>
      </c>
    </row>
    <row r="15" spans="1:42" ht="15.75" x14ac:dyDescent="0.25">
      <c r="A15" s="1">
        <v>11</v>
      </c>
      <c r="B15" s="1" t="s">
        <v>40</v>
      </c>
      <c r="C15" s="20">
        <v>0</v>
      </c>
      <c r="D15" s="22">
        <v>0</v>
      </c>
      <c r="E15" s="20">
        <v>417</v>
      </c>
      <c r="F15" s="22">
        <v>4.5884999999999998</v>
      </c>
      <c r="G15" s="20">
        <v>416</v>
      </c>
      <c r="H15" s="22">
        <v>4.5879000000000003</v>
      </c>
      <c r="I15" s="20">
        <v>0</v>
      </c>
      <c r="J15" s="22">
        <v>0</v>
      </c>
      <c r="K15" s="20">
        <v>0</v>
      </c>
      <c r="L15" s="22">
        <v>0</v>
      </c>
      <c r="M15" s="17">
        <f t="shared" si="0"/>
        <v>417</v>
      </c>
      <c r="N15" s="22">
        <f t="shared" si="0"/>
        <v>4.5884999999999998</v>
      </c>
      <c r="O15" s="20">
        <v>1453</v>
      </c>
      <c r="P15" s="22">
        <v>17.778099999999998</v>
      </c>
      <c r="Q15" s="20">
        <v>0</v>
      </c>
      <c r="R15" s="22">
        <v>0</v>
      </c>
      <c r="S15" s="20">
        <v>0</v>
      </c>
      <c r="T15" s="22">
        <v>0</v>
      </c>
      <c r="U15" s="20">
        <v>0</v>
      </c>
      <c r="V15" s="22">
        <v>0</v>
      </c>
      <c r="W15" s="20">
        <v>0</v>
      </c>
      <c r="X15" s="22">
        <v>0</v>
      </c>
      <c r="Y15" s="17">
        <f t="shared" si="1"/>
        <v>1453</v>
      </c>
      <c r="Z15" s="22">
        <f t="shared" si="1"/>
        <v>17.778099999999998</v>
      </c>
      <c r="AA15" s="20">
        <v>0</v>
      </c>
      <c r="AB15" s="22">
        <v>0</v>
      </c>
      <c r="AC15" s="20">
        <v>0</v>
      </c>
      <c r="AD15" s="22">
        <v>0</v>
      </c>
      <c r="AE15" s="20">
        <v>54</v>
      </c>
      <c r="AF15" s="22">
        <v>4.4627999999999997</v>
      </c>
      <c r="AG15" s="20">
        <v>0</v>
      </c>
      <c r="AH15" s="22">
        <v>0</v>
      </c>
      <c r="AI15" s="20">
        <v>0</v>
      </c>
      <c r="AJ15" s="22">
        <v>0</v>
      </c>
      <c r="AK15" s="20">
        <v>2145</v>
      </c>
      <c r="AL15" s="22">
        <v>14.934799999999999</v>
      </c>
      <c r="AM15" s="17">
        <f t="shared" si="2"/>
        <v>4069</v>
      </c>
      <c r="AN15" s="22">
        <f t="shared" si="2"/>
        <v>41.764200000000002</v>
      </c>
      <c r="AO15" s="20">
        <v>2836</v>
      </c>
      <c r="AP15" s="22">
        <v>18.956499999999998</v>
      </c>
    </row>
    <row r="16" spans="1:42" ht="15.75" x14ac:dyDescent="0.25">
      <c r="A16" s="1">
        <v>12</v>
      </c>
      <c r="B16" s="1" t="s">
        <v>22</v>
      </c>
      <c r="C16" s="20">
        <v>880</v>
      </c>
      <c r="D16" s="22">
        <v>24.7745</v>
      </c>
      <c r="E16" s="20">
        <v>0</v>
      </c>
      <c r="F16" s="22">
        <v>0</v>
      </c>
      <c r="G16" s="20">
        <v>0</v>
      </c>
      <c r="H16" s="22">
        <v>0</v>
      </c>
      <c r="I16" s="20">
        <v>0</v>
      </c>
      <c r="J16" s="22">
        <v>0</v>
      </c>
      <c r="K16" s="20">
        <v>0</v>
      </c>
      <c r="L16" s="22">
        <v>0</v>
      </c>
      <c r="M16" s="17">
        <f t="shared" si="0"/>
        <v>880</v>
      </c>
      <c r="N16" s="22">
        <f t="shared" si="0"/>
        <v>24.7745</v>
      </c>
      <c r="O16" s="20">
        <v>8</v>
      </c>
      <c r="P16" s="22">
        <v>5.2123999999999997</v>
      </c>
      <c r="Q16" s="20">
        <v>0</v>
      </c>
      <c r="R16" s="22">
        <v>0</v>
      </c>
      <c r="S16" s="20">
        <v>0</v>
      </c>
      <c r="T16" s="22">
        <v>0</v>
      </c>
      <c r="U16" s="20">
        <v>0</v>
      </c>
      <c r="V16" s="22">
        <v>0</v>
      </c>
      <c r="W16" s="20">
        <v>0</v>
      </c>
      <c r="X16" s="22">
        <v>0</v>
      </c>
      <c r="Y16" s="17">
        <f t="shared" si="1"/>
        <v>8</v>
      </c>
      <c r="Z16" s="22">
        <f t="shared" si="1"/>
        <v>5.2123999999999997</v>
      </c>
      <c r="AA16" s="20">
        <v>0</v>
      </c>
      <c r="AB16" s="22">
        <v>0</v>
      </c>
      <c r="AC16" s="20">
        <v>0</v>
      </c>
      <c r="AD16" s="22">
        <v>0</v>
      </c>
      <c r="AE16" s="20">
        <v>0</v>
      </c>
      <c r="AF16" s="22">
        <v>0</v>
      </c>
      <c r="AG16" s="20">
        <v>0</v>
      </c>
      <c r="AH16" s="22">
        <v>0</v>
      </c>
      <c r="AI16" s="20">
        <v>0</v>
      </c>
      <c r="AJ16" s="22">
        <v>0</v>
      </c>
      <c r="AK16" s="20">
        <v>0</v>
      </c>
      <c r="AL16" s="22">
        <v>0</v>
      </c>
      <c r="AM16" s="17">
        <f t="shared" si="2"/>
        <v>888</v>
      </c>
      <c r="AN16" s="22">
        <f t="shared" si="2"/>
        <v>29.986899999999999</v>
      </c>
      <c r="AO16" s="20">
        <v>849</v>
      </c>
      <c r="AP16" s="22">
        <v>19.443300000000001</v>
      </c>
    </row>
    <row r="17" spans="1:42" ht="15.75" x14ac:dyDescent="0.25">
      <c r="A17" s="1">
        <v>13</v>
      </c>
      <c r="B17" s="1" t="s">
        <v>36</v>
      </c>
      <c r="C17" s="20">
        <v>26173</v>
      </c>
      <c r="D17" s="22">
        <v>326.62279999999998</v>
      </c>
      <c r="E17" s="20">
        <v>94</v>
      </c>
      <c r="F17" s="22">
        <v>5.4847000000000001</v>
      </c>
      <c r="G17" s="20">
        <v>425</v>
      </c>
      <c r="H17" s="22">
        <v>9.7105999999999995</v>
      </c>
      <c r="I17" s="20">
        <v>0</v>
      </c>
      <c r="J17" s="22">
        <v>0</v>
      </c>
      <c r="K17" s="20">
        <v>0</v>
      </c>
      <c r="L17" s="22">
        <v>0</v>
      </c>
      <c r="M17" s="17">
        <f t="shared" si="0"/>
        <v>26267</v>
      </c>
      <c r="N17" s="22">
        <f t="shared" si="0"/>
        <v>332.10749999999996</v>
      </c>
      <c r="O17" s="20">
        <v>2218</v>
      </c>
      <c r="P17" s="22">
        <v>34.9358</v>
      </c>
      <c r="Q17" s="20">
        <v>0</v>
      </c>
      <c r="R17" s="22">
        <v>0</v>
      </c>
      <c r="S17" s="20">
        <v>0</v>
      </c>
      <c r="T17" s="22">
        <v>0</v>
      </c>
      <c r="U17" s="20">
        <v>0</v>
      </c>
      <c r="V17" s="22">
        <v>0</v>
      </c>
      <c r="W17" s="20">
        <v>0</v>
      </c>
      <c r="X17" s="22">
        <v>0</v>
      </c>
      <c r="Y17" s="17">
        <f t="shared" si="1"/>
        <v>2218</v>
      </c>
      <c r="Z17" s="22">
        <f t="shared" si="1"/>
        <v>34.9358</v>
      </c>
      <c r="AA17" s="20">
        <v>0</v>
      </c>
      <c r="AB17" s="22">
        <v>0</v>
      </c>
      <c r="AC17" s="20">
        <v>0</v>
      </c>
      <c r="AD17" s="22">
        <v>0</v>
      </c>
      <c r="AE17" s="20">
        <v>38</v>
      </c>
      <c r="AF17" s="22">
        <v>1.452</v>
      </c>
      <c r="AG17" s="20">
        <v>0</v>
      </c>
      <c r="AH17" s="22">
        <v>0</v>
      </c>
      <c r="AI17" s="20">
        <v>0</v>
      </c>
      <c r="AJ17" s="22">
        <v>0</v>
      </c>
      <c r="AK17" s="20">
        <v>0</v>
      </c>
      <c r="AL17" s="22">
        <v>0</v>
      </c>
      <c r="AM17" s="17">
        <f t="shared" si="2"/>
        <v>28523</v>
      </c>
      <c r="AN17" s="22">
        <f t="shared" si="2"/>
        <v>368.49529999999993</v>
      </c>
      <c r="AO17" s="20">
        <v>24228</v>
      </c>
      <c r="AP17" s="22">
        <v>306.642</v>
      </c>
    </row>
    <row r="18" spans="1:42" ht="15.75" x14ac:dyDescent="0.25">
      <c r="A18" s="1">
        <v>14</v>
      </c>
      <c r="B18" s="1" t="s">
        <v>9</v>
      </c>
      <c r="C18" s="20">
        <v>1940</v>
      </c>
      <c r="D18" s="22">
        <v>35.044699999999999</v>
      </c>
      <c r="E18" s="20">
        <v>2</v>
      </c>
      <c r="F18" s="22">
        <v>1.7999999999999999E-2</v>
      </c>
      <c r="G18" s="20">
        <v>2</v>
      </c>
      <c r="H18" s="22">
        <v>1.7999999999999999E-2</v>
      </c>
      <c r="I18" s="20">
        <v>1</v>
      </c>
      <c r="J18" s="22">
        <v>1.0999999999999999E-2</v>
      </c>
      <c r="K18" s="20">
        <v>21</v>
      </c>
      <c r="L18" s="22">
        <v>0.29149999999999998</v>
      </c>
      <c r="M18" s="17">
        <f t="shared" ref="M18:M21" si="3">SUM(C18,E18,I18,K18)</f>
        <v>1964</v>
      </c>
      <c r="N18" s="22">
        <f t="shared" ref="N18:N21" si="4">SUM(D18,F18,J18,L18)</f>
        <v>35.365200000000002</v>
      </c>
      <c r="O18" s="20">
        <v>22</v>
      </c>
      <c r="P18" s="22">
        <v>1.0571999999999999</v>
      </c>
      <c r="Q18" s="20">
        <v>1</v>
      </c>
      <c r="R18" s="22">
        <v>6.4399999999999999E-2</v>
      </c>
      <c r="S18" s="20">
        <v>0</v>
      </c>
      <c r="T18" s="22">
        <v>0</v>
      </c>
      <c r="U18" s="20">
        <v>0</v>
      </c>
      <c r="V18" s="22">
        <v>0</v>
      </c>
      <c r="W18" s="20">
        <v>0</v>
      </c>
      <c r="X18" s="22">
        <v>0</v>
      </c>
      <c r="Y18" s="17">
        <f t="shared" ref="Y18:Y21" si="5">SUM(O18,Q18,S18,U18,W18)</f>
        <v>23</v>
      </c>
      <c r="Z18" s="22">
        <f t="shared" ref="Z18:Z21" si="6">SUM(P18,R18,T18,V18,X18)</f>
        <v>1.1215999999999999</v>
      </c>
      <c r="AA18" s="20">
        <v>0</v>
      </c>
      <c r="AB18" s="22">
        <v>0</v>
      </c>
      <c r="AC18" s="20">
        <v>2</v>
      </c>
      <c r="AD18" s="22">
        <v>4.99E-2</v>
      </c>
      <c r="AE18" s="20">
        <v>2</v>
      </c>
      <c r="AF18" s="22">
        <v>0.13569999999999999</v>
      </c>
      <c r="AG18" s="20">
        <v>0</v>
      </c>
      <c r="AH18" s="22">
        <v>0</v>
      </c>
      <c r="AI18" s="20">
        <v>1</v>
      </c>
      <c r="AJ18" s="22">
        <v>2.3199999999999998E-2</v>
      </c>
      <c r="AK18" s="20">
        <v>0</v>
      </c>
      <c r="AL18" s="22">
        <v>0</v>
      </c>
      <c r="AM18" s="17">
        <f t="shared" ref="AM18:AM21" si="7">SUM(M18,Y18,AA18,AC18,AE18,AG18,AI18,AK18)</f>
        <v>1992</v>
      </c>
      <c r="AN18" s="22">
        <f t="shared" ref="AN18:AN21" si="8">SUM(N18,Z18,AB18,AD18,AF18,AH18,AJ18,AL18)</f>
        <v>36.695600000000006</v>
      </c>
      <c r="AO18" s="20">
        <v>2332</v>
      </c>
      <c r="AP18" s="22">
        <v>41.942999999999998</v>
      </c>
    </row>
    <row r="19" spans="1:42" ht="15.75" x14ac:dyDescent="0.25">
      <c r="A19" s="1">
        <v>15</v>
      </c>
      <c r="B19" s="1" t="s">
        <v>12</v>
      </c>
      <c r="C19" s="20">
        <v>2524</v>
      </c>
      <c r="D19" s="22">
        <v>55.392099999999999</v>
      </c>
      <c r="E19" s="20">
        <v>352</v>
      </c>
      <c r="F19" s="22">
        <v>8.3125</v>
      </c>
      <c r="G19" s="20">
        <v>2</v>
      </c>
      <c r="H19" s="22">
        <v>2.7E-2</v>
      </c>
      <c r="I19" s="20">
        <v>0</v>
      </c>
      <c r="J19" s="22">
        <v>0</v>
      </c>
      <c r="K19" s="20">
        <v>1</v>
      </c>
      <c r="L19" s="22">
        <v>0.55000000000000004</v>
      </c>
      <c r="M19" s="17">
        <f t="shared" si="3"/>
        <v>2877</v>
      </c>
      <c r="N19" s="22">
        <f t="shared" si="4"/>
        <v>64.254599999999996</v>
      </c>
      <c r="O19" s="20">
        <v>153</v>
      </c>
      <c r="P19" s="22">
        <v>7.1001000000000003</v>
      </c>
      <c r="Q19" s="20">
        <v>12</v>
      </c>
      <c r="R19" s="22">
        <v>2.1960000000000002</v>
      </c>
      <c r="S19" s="20">
        <v>0</v>
      </c>
      <c r="T19" s="22">
        <v>0</v>
      </c>
      <c r="U19" s="20">
        <v>0</v>
      </c>
      <c r="V19" s="22">
        <v>0</v>
      </c>
      <c r="W19" s="20">
        <v>0</v>
      </c>
      <c r="X19" s="22">
        <v>0</v>
      </c>
      <c r="Y19" s="17">
        <f t="shared" si="5"/>
        <v>165</v>
      </c>
      <c r="Z19" s="22">
        <f t="shared" si="6"/>
        <v>9.2961000000000009</v>
      </c>
      <c r="AA19" s="20">
        <v>0</v>
      </c>
      <c r="AB19" s="22">
        <v>0</v>
      </c>
      <c r="AC19" s="20">
        <v>105</v>
      </c>
      <c r="AD19" s="22">
        <v>1.5631999999999999</v>
      </c>
      <c r="AE19" s="20">
        <v>11</v>
      </c>
      <c r="AF19" s="22">
        <v>0.62609999999999999</v>
      </c>
      <c r="AG19" s="20">
        <v>0</v>
      </c>
      <c r="AH19" s="22">
        <v>0</v>
      </c>
      <c r="AI19" s="20">
        <v>7</v>
      </c>
      <c r="AJ19" s="22">
        <v>0.1168</v>
      </c>
      <c r="AK19" s="20">
        <v>0</v>
      </c>
      <c r="AL19" s="22">
        <v>0</v>
      </c>
      <c r="AM19" s="17">
        <f t="shared" si="7"/>
        <v>3165</v>
      </c>
      <c r="AN19" s="22">
        <f t="shared" si="8"/>
        <v>75.856799999999978</v>
      </c>
      <c r="AO19" s="20">
        <v>1723</v>
      </c>
      <c r="AP19" s="22">
        <v>35.018300000000004</v>
      </c>
    </row>
    <row r="20" spans="1:42" ht="15.75" x14ac:dyDescent="0.25">
      <c r="A20" s="1">
        <v>16</v>
      </c>
      <c r="B20" s="1" t="s">
        <v>11</v>
      </c>
      <c r="C20" s="20">
        <v>13</v>
      </c>
      <c r="D20" s="22">
        <v>6.2700000000000006E-2</v>
      </c>
      <c r="E20" s="20">
        <v>112</v>
      </c>
      <c r="F20" s="22">
        <v>1.0952999999999999</v>
      </c>
      <c r="G20" s="20">
        <v>0</v>
      </c>
      <c r="H20" s="22">
        <v>0</v>
      </c>
      <c r="I20" s="20">
        <v>0</v>
      </c>
      <c r="J20" s="22">
        <v>0</v>
      </c>
      <c r="K20" s="20">
        <v>2</v>
      </c>
      <c r="L20" s="22">
        <v>4.3999999999999997E-2</v>
      </c>
      <c r="M20" s="17">
        <f t="shared" si="3"/>
        <v>127</v>
      </c>
      <c r="N20" s="22">
        <f t="shared" si="4"/>
        <v>1.202</v>
      </c>
      <c r="O20" s="20">
        <v>136</v>
      </c>
      <c r="P20" s="22">
        <v>4.8474000000000004</v>
      </c>
      <c r="Q20" s="20">
        <v>1</v>
      </c>
      <c r="R20" s="22">
        <v>0.64349999999999996</v>
      </c>
      <c r="S20" s="20">
        <v>0</v>
      </c>
      <c r="T20" s="22">
        <v>0</v>
      </c>
      <c r="U20" s="20">
        <v>0</v>
      </c>
      <c r="V20" s="22">
        <v>0</v>
      </c>
      <c r="W20" s="20">
        <v>0</v>
      </c>
      <c r="X20" s="22">
        <v>0</v>
      </c>
      <c r="Y20" s="17">
        <f t="shared" si="5"/>
        <v>137</v>
      </c>
      <c r="Z20" s="22">
        <f t="shared" si="6"/>
        <v>5.4908999999999999</v>
      </c>
      <c r="AA20" s="20">
        <v>0</v>
      </c>
      <c r="AB20" s="22">
        <v>0</v>
      </c>
      <c r="AC20" s="20">
        <v>5</v>
      </c>
      <c r="AD20" s="22">
        <v>3.8699999999999998E-2</v>
      </c>
      <c r="AE20" s="20">
        <v>10</v>
      </c>
      <c r="AF20" s="22">
        <v>1.0254000000000001</v>
      </c>
      <c r="AG20" s="20">
        <v>0</v>
      </c>
      <c r="AH20" s="22">
        <v>0</v>
      </c>
      <c r="AI20" s="20">
        <v>0</v>
      </c>
      <c r="AJ20" s="22">
        <v>0</v>
      </c>
      <c r="AK20" s="20">
        <v>93</v>
      </c>
      <c r="AL20" s="22">
        <v>2.7612999999999999</v>
      </c>
      <c r="AM20" s="17">
        <f t="shared" si="7"/>
        <v>372</v>
      </c>
      <c r="AN20" s="22">
        <f t="shared" si="8"/>
        <v>10.5183</v>
      </c>
      <c r="AO20" s="20">
        <v>199</v>
      </c>
      <c r="AP20" s="22">
        <v>3.3616999999999999</v>
      </c>
    </row>
    <row r="21" spans="1:42" ht="15.75" x14ac:dyDescent="0.25">
      <c r="A21" s="1">
        <v>17</v>
      </c>
      <c r="B21" s="1" t="s">
        <v>10</v>
      </c>
      <c r="C21" s="20">
        <v>38</v>
      </c>
      <c r="D21" s="22">
        <v>0.57879999999999998</v>
      </c>
      <c r="E21" s="20">
        <v>1511</v>
      </c>
      <c r="F21" s="22">
        <v>28.2774</v>
      </c>
      <c r="G21" s="20">
        <v>1508</v>
      </c>
      <c r="H21" s="22">
        <v>28.013200000000001</v>
      </c>
      <c r="I21" s="20">
        <v>1</v>
      </c>
      <c r="J21" s="22">
        <v>1.54E-2</v>
      </c>
      <c r="K21" s="20">
        <v>1</v>
      </c>
      <c r="L21" s="22">
        <v>4.9500000000000002E-2</v>
      </c>
      <c r="M21" s="17">
        <f t="shared" si="3"/>
        <v>1551</v>
      </c>
      <c r="N21" s="22">
        <f t="shared" si="4"/>
        <v>28.921099999999999</v>
      </c>
      <c r="O21" s="20">
        <v>99</v>
      </c>
      <c r="P21" s="22">
        <v>4.7160000000000002</v>
      </c>
      <c r="Q21" s="20">
        <v>3</v>
      </c>
      <c r="R21" s="22">
        <v>0.15429999999999999</v>
      </c>
      <c r="S21" s="20">
        <v>1</v>
      </c>
      <c r="T21" s="22">
        <v>0.19719999999999999</v>
      </c>
      <c r="U21" s="20">
        <v>0</v>
      </c>
      <c r="V21" s="22">
        <v>0</v>
      </c>
      <c r="W21" s="20">
        <v>0</v>
      </c>
      <c r="X21" s="22">
        <v>0</v>
      </c>
      <c r="Y21" s="17">
        <f t="shared" si="5"/>
        <v>103</v>
      </c>
      <c r="Z21" s="22">
        <f t="shared" si="6"/>
        <v>5.0674999999999999</v>
      </c>
      <c r="AA21" s="20">
        <v>0</v>
      </c>
      <c r="AB21" s="22">
        <v>0</v>
      </c>
      <c r="AC21" s="20">
        <v>5</v>
      </c>
      <c r="AD21" s="22">
        <v>5.8599999999999999E-2</v>
      </c>
      <c r="AE21" s="20">
        <v>2</v>
      </c>
      <c r="AF21" s="22">
        <v>0.19550000000000001</v>
      </c>
      <c r="AG21" s="20">
        <v>0</v>
      </c>
      <c r="AH21" s="22">
        <v>0</v>
      </c>
      <c r="AI21" s="20">
        <v>0</v>
      </c>
      <c r="AJ21" s="22">
        <v>0</v>
      </c>
      <c r="AK21" s="20">
        <v>0</v>
      </c>
      <c r="AL21" s="22">
        <v>0</v>
      </c>
      <c r="AM21" s="17">
        <f t="shared" si="7"/>
        <v>1661</v>
      </c>
      <c r="AN21" s="22">
        <f t="shared" si="8"/>
        <v>34.242699999999999</v>
      </c>
      <c r="AO21" s="20">
        <v>1780</v>
      </c>
      <c r="AP21" s="22">
        <v>31.5901</v>
      </c>
    </row>
    <row r="22" spans="1:42" ht="15.75" x14ac:dyDescent="0.25">
      <c r="A22" s="24"/>
      <c r="B22" s="25" t="s">
        <v>136</v>
      </c>
      <c r="C22" s="24">
        <f t="shared" ref="C22:AP22" si="9">SUM(C5:C21)</f>
        <v>58752</v>
      </c>
      <c r="D22" s="30">
        <f t="shared" si="9"/>
        <v>890.40599999999995</v>
      </c>
      <c r="E22" s="24">
        <f t="shared" si="9"/>
        <v>4495</v>
      </c>
      <c r="F22" s="30">
        <f t="shared" si="9"/>
        <v>105.4417</v>
      </c>
      <c r="G22" s="24">
        <f t="shared" si="9"/>
        <v>7014</v>
      </c>
      <c r="H22" s="30">
        <f t="shared" si="9"/>
        <v>138.9932</v>
      </c>
      <c r="I22" s="24">
        <f t="shared" si="9"/>
        <v>8</v>
      </c>
      <c r="J22" s="30">
        <f t="shared" si="9"/>
        <v>0.2681</v>
      </c>
      <c r="K22" s="24">
        <f t="shared" si="9"/>
        <v>59</v>
      </c>
      <c r="L22" s="30">
        <f t="shared" si="9"/>
        <v>7.3211999999999993</v>
      </c>
      <c r="M22" s="35">
        <f t="shared" si="9"/>
        <v>63314</v>
      </c>
      <c r="N22" s="30">
        <f t="shared" si="9"/>
        <v>1003.4369999999998</v>
      </c>
      <c r="O22" s="24">
        <f t="shared" si="9"/>
        <v>5487</v>
      </c>
      <c r="P22" s="30">
        <f t="shared" si="9"/>
        <v>201.7758</v>
      </c>
      <c r="Q22" s="24">
        <f t="shared" si="9"/>
        <v>78</v>
      </c>
      <c r="R22" s="30">
        <f t="shared" si="9"/>
        <v>50.645899999999997</v>
      </c>
      <c r="S22" s="24">
        <f t="shared" si="9"/>
        <v>5</v>
      </c>
      <c r="T22" s="30">
        <f t="shared" si="9"/>
        <v>39.926200000000001</v>
      </c>
      <c r="U22" s="24">
        <f t="shared" si="9"/>
        <v>0</v>
      </c>
      <c r="V22" s="30">
        <f t="shared" si="9"/>
        <v>0</v>
      </c>
      <c r="W22" s="24">
        <f t="shared" si="9"/>
        <v>0</v>
      </c>
      <c r="X22" s="30">
        <f t="shared" si="9"/>
        <v>0</v>
      </c>
      <c r="Y22" s="35">
        <f t="shared" si="9"/>
        <v>5570</v>
      </c>
      <c r="Z22" s="30">
        <f t="shared" si="9"/>
        <v>292.34790000000004</v>
      </c>
      <c r="AA22" s="24">
        <f t="shared" si="9"/>
        <v>0</v>
      </c>
      <c r="AB22" s="30">
        <f t="shared" si="9"/>
        <v>0</v>
      </c>
      <c r="AC22" s="24">
        <f t="shared" si="9"/>
        <v>204</v>
      </c>
      <c r="AD22" s="30">
        <f t="shared" si="9"/>
        <v>3.4918999999999998</v>
      </c>
      <c r="AE22" s="24">
        <f t="shared" si="9"/>
        <v>216</v>
      </c>
      <c r="AF22" s="30">
        <f t="shared" si="9"/>
        <v>11.708199999999998</v>
      </c>
      <c r="AG22" s="24">
        <f t="shared" si="9"/>
        <v>0</v>
      </c>
      <c r="AH22" s="30">
        <f t="shared" si="9"/>
        <v>0</v>
      </c>
      <c r="AI22" s="24">
        <f t="shared" si="9"/>
        <v>15</v>
      </c>
      <c r="AJ22" s="30">
        <f t="shared" si="9"/>
        <v>0.2717</v>
      </c>
      <c r="AK22" s="24">
        <f t="shared" si="9"/>
        <v>3865</v>
      </c>
      <c r="AL22" s="30">
        <f t="shared" si="9"/>
        <v>27.994299999999999</v>
      </c>
      <c r="AM22" s="35">
        <f t="shared" si="9"/>
        <v>73184</v>
      </c>
      <c r="AN22" s="30">
        <f t="shared" si="9"/>
        <v>1339.251</v>
      </c>
      <c r="AO22" s="24">
        <f t="shared" si="9"/>
        <v>67235</v>
      </c>
      <c r="AP22" s="30">
        <f t="shared" si="9"/>
        <v>957.90010000000007</v>
      </c>
    </row>
  </sheetData>
  <mergeCells count="26">
    <mergeCell ref="W2:X3"/>
    <mergeCell ref="Y2:Z3"/>
    <mergeCell ref="AA2:AB3"/>
    <mergeCell ref="AC2:AD3"/>
    <mergeCell ref="AE2:AF3"/>
    <mergeCell ref="M2:N3"/>
    <mergeCell ref="O2:P3"/>
    <mergeCell ref="Q2:R3"/>
    <mergeCell ref="S2:T3"/>
    <mergeCell ref="U2:V3"/>
    <mergeCell ref="C1:N1"/>
    <mergeCell ref="O1:Z1"/>
    <mergeCell ref="AA1:AP1"/>
    <mergeCell ref="A2:A4"/>
    <mergeCell ref="B2:B4"/>
    <mergeCell ref="C2:F2"/>
    <mergeCell ref="G2:H3"/>
    <mergeCell ref="I2:J3"/>
    <mergeCell ref="K2:L3"/>
    <mergeCell ref="AK2:AL3"/>
    <mergeCell ref="AM2:AN3"/>
    <mergeCell ref="AO2:AP3"/>
    <mergeCell ref="C3:D3"/>
    <mergeCell ref="E3:F3"/>
    <mergeCell ref="AI2:AJ3"/>
    <mergeCell ref="AG2:AH3"/>
  </mergeCells>
  <pageMargins left="0.16" right="0.21" top="0.38" bottom="0.37" header="0.3" footer="0.3"/>
  <pageSetup scale="72" fitToWidth="0" orientation="landscape" r:id="rId1"/>
  <colBreaks count="2" manualBreakCount="2">
    <brk id="14" max="48" man="1"/>
    <brk id="26" max="4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Parameter!$A$1:$A$4</xm:f>
          </x14:formula1>
          <xm:sqref>C2:C4 B1:B2</xm:sqref>
        </x14:dataValidation>
      </x14:dataValidations>
    </ext>
  </extLst>
</worksheet>
</file>

<file path=customMetadata/metadata.xml><?xml version="1.0" encoding="utf-8"?>
<metadata xmlns:m="http://www.titus.com/ns/IndianBank" id="8cb1744d-2c73-43a9-a164-8b4d90ff64b5">
  <m:Classification value="B1U3">
    <alt>Classification=B1U3</alt>
  </m:Classification>
</metadata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23</vt:i4>
      </vt:variant>
    </vt:vector>
  </HeadingPairs>
  <TitlesOfParts>
    <vt:vector size="37" baseType="lpstr">
      <vt:lpstr>Parameter</vt:lpstr>
      <vt:lpstr>Sheet1</vt:lpstr>
      <vt:lpstr>STATE</vt:lpstr>
      <vt:lpstr>Pondicherry-D</vt:lpstr>
      <vt:lpstr>Karaikal-D&amp;B</vt:lpstr>
      <vt:lpstr>Mahe-B</vt:lpstr>
      <vt:lpstr>Yanam-B</vt:lpstr>
      <vt:lpstr>OZHUKARAI-B</vt:lpstr>
      <vt:lpstr>Villianur-B</vt:lpstr>
      <vt:lpstr>ARIYAN-B</vt:lpstr>
      <vt:lpstr>Ticket Size error</vt:lpstr>
      <vt:lpstr>Major Target</vt:lpstr>
      <vt:lpstr>Very Original ACP</vt:lpstr>
      <vt:lpstr>Backup</vt:lpstr>
      <vt:lpstr>'Very Original ACP'!ACP_DISB</vt:lpstr>
      <vt:lpstr>District_Name</vt:lpstr>
      <vt:lpstr>Karaikal</vt:lpstr>
      <vt:lpstr>Mahe</vt:lpstr>
      <vt:lpstr>Pondicherry</vt:lpstr>
      <vt:lpstr>'ARIYAN-B'!Print_Area</vt:lpstr>
      <vt:lpstr>'Karaikal-D&amp;B'!Print_Area</vt:lpstr>
      <vt:lpstr>'Mahe-B'!Print_Area</vt:lpstr>
      <vt:lpstr>'OZHUKARAI-B'!Print_Area</vt:lpstr>
      <vt:lpstr>'Pondicherry-D'!Print_Area</vt:lpstr>
      <vt:lpstr>STATE!Print_Area</vt:lpstr>
      <vt:lpstr>'Villianur-B'!Print_Area</vt:lpstr>
      <vt:lpstr>'Yanam-B'!Print_Area</vt:lpstr>
      <vt:lpstr>'ARIYAN-B'!Print_Titles</vt:lpstr>
      <vt:lpstr>'Karaikal-D&amp;B'!Print_Titles</vt:lpstr>
      <vt:lpstr>'Mahe-B'!Print_Titles</vt:lpstr>
      <vt:lpstr>'OZHUKARAI-B'!Print_Titles</vt:lpstr>
      <vt:lpstr>'Pondicherry-D'!Print_Titles</vt:lpstr>
      <vt:lpstr>STATE!Print_Titles</vt:lpstr>
      <vt:lpstr>'Villianur-B'!Print_Titles</vt:lpstr>
      <vt:lpstr>'Yanam-B'!Print_Titles</vt:lpstr>
      <vt:lpstr>RBI_Target</vt:lpstr>
      <vt:lpstr>Yanam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LDM PONDY</dc:creator>
  <cp:lastModifiedBy>LDM PONDY</cp:lastModifiedBy>
  <cp:lastPrinted>2025-05-16T15:01:07Z</cp:lastPrinted>
  <dcterms:created xsi:type="dcterms:W3CDTF">2024-06-04T05:13:34Z</dcterms:created>
  <dcterms:modified xsi:type="dcterms:W3CDTF">2025-07-25T09:02:09Z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Classification" fmtid="{D5CDD505-2E9C-101B-9397-08002B2CF9AE}" pid="2">
    <vt:lpwstr>B1U3</vt:lpwstr>
  </property>
</Properties>
</file>